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919" activeTab="3"/>
  </bookViews>
  <sheets>
    <sheet name="income_s" sheetId="1" r:id="rId1"/>
    <sheet name="BS" sheetId="2" r:id="rId2"/>
    <sheet name="equity" sheetId="3" r:id="rId3"/>
    <sheet name="CF" sheetId="4" r:id="rId4"/>
  </sheets>
  <externalReferences>
    <externalReference r:id="rId7"/>
    <externalReference r:id="rId8"/>
  </externalReferences>
  <definedNames>
    <definedName name="_xlnm.Print_Area" localSheetId="1">'BS'!$A$1:$F$66</definedName>
    <definedName name="_xlnm.Print_Area" localSheetId="3">'CF'!$A$1:$H$57</definedName>
    <definedName name="_xlnm.Print_Area" localSheetId="0">'income_s'!$A$1:$G$52</definedName>
  </definedNames>
  <calcPr fullCalcOnLoad="1"/>
</workbook>
</file>

<file path=xl/sharedStrings.xml><?xml version="1.0" encoding="utf-8"?>
<sst xmlns="http://schemas.openxmlformats.org/spreadsheetml/2006/main" count="171" uniqueCount="134">
  <si>
    <t>RM'000</t>
  </si>
  <si>
    <t>Reserves</t>
  </si>
  <si>
    <t>Total</t>
  </si>
  <si>
    <t>Inventories</t>
  </si>
  <si>
    <t>Share capital</t>
  </si>
  <si>
    <t>Revenue</t>
  </si>
  <si>
    <t>PLB ENGINEERING BERHAD</t>
  </si>
  <si>
    <t>Non-cash items</t>
  </si>
  <si>
    <t>Operating profit before changes in working capital</t>
  </si>
  <si>
    <t>Net Change in current assets</t>
  </si>
  <si>
    <t>Net Change in current liabilities</t>
  </si>
  <si>
    <t>Investing Activities</t>
  </si>
  <si>
    <t>Financing Activities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</si>
  <si>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</si>
  <si>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</si>
  <si>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</si>
  <si>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</si>
  <si>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</si>
  <si>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</si>
  <si>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</si>
  <si>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</si>
  <si>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</si>
  <si>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</si>
  <si>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</si>
  <si>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</si>
  <si>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</si>
  <si>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>Share of results in associate</t>
  </si>
  <si>
    <t xml:space="preserve">Taxation </t>
  </si>
  <si>
    <t>Minority interest</t>
  </si>
  <si>
    <t xml:space="preserve">   per share (sen)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</si>
  <si>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</si>
  <si>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</si>
  <si>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</si>
  <si>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</si>
  <si>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</si>
  <si>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</si>
  <si>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</si>
  <si>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</si>
  <si>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Land held for development</t>
  </si>
  <si>
    <t>Property, plant and equipment</t>
  </si>
  <si>
    <t>Investment in associated companies</t>
  </si>
  <si>
    <t>Current assets</t>
  </si>
  <si>
    <t>Current liabilities</t>
  </si>
  <si>
    <t>Provision for taxation</t>
  </si>
  <si>
    <t>Net current assets</t>
  </si>
  <si>
    <t>Financed by :</t>
  </si>
  <si>
    <t>Deferred taxation</t>
  </si>
  <si>
    <t>Distributable</t>
  </si>
  <si>
    <t>Share</t>
  </si>
  <si>
    <t xml:space="preserve">Share </t>
  </si>
  <si>
    <t>Goodwill on consolidation</t>
  </si>
  <si>
    <t>Cash and bank balances</t>
  </si>
  <si>
    <t>Bank borrowings</t>
  </si>
  <si>
    <t>Gross amount due from customers</t>
  </si>
  <si>
    <t>Trade debtors</t>
  </si>
  <si>
    <t>Other debtors, deposits and prepayment</t>
  </si>
  <si>
    <t>Tax recoverable</t>
  </si>
  <si>
    <t>Trade creditors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</si>
  <si>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</si>
  <si>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</si>
  <si>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</si>
  <si>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</si>
  <si>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</si>
  <si>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</si>
  <si>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</si>
  <si>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</si>
  <si>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</si>
  <si>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</si>
  <si>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</si>
  <si>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 xml:space="preserve">Other creditors and accruals </t>
  </si>
  <si>
    <t>Amount due from associated companies</t>
  </si>
  <si>
    <t>Shareholders' funds</t>
  </si>
  <si>
    <t>Other investments</t>
  </si>
  <si>
    <t xml:space="preserve">Accumulated </t>
  </si>
  <si>
    <t>Net tangible assets per share (RM)</t>
  </si>
  <si>
    <t>Fully diluted earning</t>
  </si>
  <si>
    <t xml:space="preserve">Profit after taxation </t>
  </si>
  <si>
    <t>(Loss)/Profit</t>
  </si>
  <si>
    <t>Transfer from revaluation reserve</t>
  </si>
  <si>
    <t>Investment in quoted shares</t>
  </si>
  <si>
    <t>Investment properties</t>
  </si>
  <si>
    <t>Balance at 1 September 2003</t>
  </si>
  <si>
    <t>Issue of share capital</t>
  </si>
  <si>
    <t>-Employee Share Option Scheme (ESOS)</t>
  </si>
  <si>
    <t>Profit from operation</t>
  </si>
  <si>
    <t>Tax refund</t>
  </si>
  <si>
    <t>(The Condensed Consolidated Income Statements should be read in conjunction with the Annual Financial Report for the year</t>
  </si>
  <si>
    <t>(The Condensed Consolidated Balance Sheets should be read in conjunction with the Annual Financial Report for the year</t>
  </si>
  <si>
    <t>(The Condensed Consolidated Statement of Changes in Equity should be read in conjunction with the Annual Financial Report for the year</t>
  </si>
  <si>
    <t>(The Condensed Consolidated Cash Flow Statement should be read in conjunction with the Annual Financial Report for the year</t>
  </si>
  <si>
    <t>Dividend payable</t>
  </si>
  <si>
    <t>Dividend paid</t>
  </si>
  <si>
    <t>Net profit before taxation</t>
  </si>
  <si>
    <t xml:space="preserve"> ended 31 August 2004)</t>
  </si>
  <si>
    <t>Profit before taxation</t>
  </si>
  <si>
    <t>Profit after taxation</t>
  </si>
  <si>
    <t>Profit for the year</t>
  </si>
  <si>
    <t>Balance at 1 September 2004</t>
  </si>
  <si>
    <t xml:space="preserve">Cash at beginning </t>
  </si>
  <si>
    <t xml:space="preserve">Cash at end </t>
  </si>
  <si>
    <t>31-08-04</t>
  </si>
  <si>
    <t>Dividend</t>
  </si>
  <si>
    <t>Proceeds from issue of share capital</t>
  </si>
  <si>
    <t>Net cash (used in)/from financing activities</t>
  </si>
  <si>
    <t>Deposits with licensed banks</t>
  </si>
  <si>
    <t>(31-08-05)</t>
  </si>
  <si>
    <t>(31-08-04)</t>
  </si>
  <si>
    <t>CONDENSED CONSOLIDATED BALANCE SHEET AS AT 31 AUGUST 2005</t>
  </si>
  <si>
    <t>31-08-05</t>
  </si>
  <si>
    <t>Balance at 31 August 2005</t>
  </si>
  <si>
    <t>Balance at 31 August 2004</t>
  </si>
  <si>
    <t>Realisation of revaluation surplus upon</t>
  </si>
  <si>
    <t>disposal of property,plant and equipment</t>
  </si>
  <si>
    <t>Net cash from operations</t>
  </si>
  <si>
    <t>Net cash from operating activities</t>
  </si>
  <si>
    <t xml:space="preserve">Net increase in Cash </t>
  </si>
  <si>
    <t>Non-Current assets</t>
  </si>
  <si>
    <t>2005</t>
  </si>
  <si>
    <t>2004</t>
  </si>
  <si>
    <t>Capital &amp; reserves</t>
  </si>
  <si>
    <t>Non-current liabilities</t>
  </si>
  <si>
    <t>Operating Activities</t>
  </si>
  <si>
    <t>Cash flow on acquisition of subsidiary company</t>
  </si>
  <si>
    <t>Acquisition of property, plant &amp; equipment</t>
  </si>
  <si>
    <t>Net cash used in investing activities</t>
  </si>
  <si>
    <t>Property development costs</t>
  </si>
  <si>
    <t>Share of results of jointly controlled entity</t>
  </si>
  <si>
    <t>Investment in jointly controlled entity</t>
  </si>
  <si>
    <t>Additional investment in jointly controlled entity</t>
  </si>
  <si>
    <t>CONDENSED CONSOLIDATED INCOME STATEMENT FOR THE PERIOD ENDED 31 AUGUST 2005</t>
  </si>
  <si>
    <t>CONDENSED CONSOLIDATED STATEMENT OF CHANGES IN EQUITY FOR THE PERIOD ENDED 31 AUGUST 2005</t>
  </si>
  <si>
    <t>CONDENSED CONSOLIDATED CASH FLOW STATEMENT FOR THE PERIOD ENDED 31 AUGUST 2005</t>
  </si>
  <si>
    <t>Earnings per share (sen)</t>
  </si>
  <si>
    <t>Proceeds from disposal of quoted shares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</si>
</sst>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u val="singleAccounting"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0" fillId="2" borderId="0" xfId="0" applyFont="1" applyFill="1" applyAlignment="1">
      <alignment/>
    </xf>
    <xf numFmtId="180" fontId="0" fillId="2" borderId="0" xfId="15" applyNumberFormat="1" applyFont="1" applyFill="1" applyAlignment="1">
      <alignment/>
    </xf>
    <xf numFmtId="180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15" applyNumberFormat="1" applyFont="1" applyAlignment="1">
      <alignment horizontal="centerContinuous"/>
    </xf>
    <xf numFmtId="180" fontId="1" fillId="0" borderId="0" xfId="15" applyNumberFormat="1" applyFont="1" applyAlignment="1">
      <alignment horizontal="centerContinuous" vertical="top"/>
    </xf>
    <xf numFmtId="180" fontId="0" fillId="0" borderId="0" xfId="15" applyNumberFormat="1" applyFont="1" applyAlignment="1" quotePrefix="1">
      <alignment/>
    </xf>
    <xf numFmtId="180" fontId="0" fillId="0" borderId="0" xfId="15" applyNumberFormat="1" applyFont="1" applyAlignment="1">
      <alignment horizontal="center"/>
    </xf>
    <xf numFmtId="180" fontId="0" fillId="0" borderId="0" xfId="15" applyNumberFormat="1" applyFont="1" applyAlignment="1">
      <alignment horizontal="center" vertical="top"/>
    </xf>
    <xf numFmtId="180" fontId="0" fillId="0" borderId="2" xfId="15" applyNumberFormat="1" applyFont="1" applyBorder="1" applyAlignment="1">
      <alignment/>
    </xf>
    <xf numFmtId="180" fontId="0" fillId="0" borderId="3" xfId="15" applyNumberFormat="1" applyFont="1" applyBorder="1" applyAlignment="1">
      <alignment/>
    </xf>
    <xf numFmtId="180" fontId="1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0" fillId="0" borderId="4" xfId="15" applyNumberFormat="1" applyFont="1" applyBorder="1" applyAlignment="1">
      <alignment/>
    </xf>
    <xf numFmtId="180" fontId="0" fillId="0" borderId="5" xfId="15" applyNumberFormat="1" applyFont="1" applyBorder="1" applyAlignment="1">
      <alignment/>
    </xf>
    <xf numFmtId="180" fontId="0" fillId="0" borderId="6" xfId="15" applyNumberFormat="1" applyFont="1" applyBorder="1" applyAlignment="1">
      <alignment/>
    </xf>
    <xf numFmtId="180" fontId="0" fillId="0" borderId="1" xfId="15" applyNumberFormat="1" applyFont="1" applyBorder="1" applyAlignment="1">
      <alignment/>
    </xf>
    <xf numFmtId="0" fontId="0" fillId="0" borderId="0" xfId="0" applyFont="1" applyFill="1" applyAlignment="1">
      <alignment/>
    </xf>
    <xf numFmtId="180" fontId="0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/>
    </xf>
    <xf numFmtId="180" fontId="4" fillId="0" borderId="0" xfId="17" applyNumberFormat="1" applyFont="1" applyAlignment="1">
      <alignment/>
    </xf>
    <xf numFmtId="180" fontId="0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 horizontal="center"/>
    </xf>
    <xf numFmtId="180" fontId="13" fillId="0" borderId="0" xfId="17" applyNumberFormat="1" applyFont="1" applyFill="1" applyBorder="1" applyAlignment="1">
      <alignment horizontal="left"/>
    </xf>
    <xf numFmtId="180" fontId="0" fillId="0" borderId="0" xfId="17" applyNumberFormat="1" applyFont="1" applyFill="1" applyBorder="1" applyAlignment="1" quotePrefix="1">
      <alignment horizontal="center"/>
    </xf>
    <xf numFmtId="180" fontId="0" fillId="0" borderId="2" xfId="17" applyNumberFormat="1" applyFont="1" applyFill="1" applyBorder="1" applyAlignment="1">
      <alignment/>
    </xf>
    <xf numFmtId="180" fontId="0" fillId="0" borderId="2" xfId="17" applyNumberFormat="1" applyFont="1" applyFill="1" applyBorder="1" applyAlignment="1" quotePrefix="1">
      <alignment horizontal="center"/>
    </xf>
    <xf numFmtId="180" fontId="0" fillId="0" borderId="0" xfId="17" applyNumberFormat="1" applyFont="1" applyFill="1" applyAlignment="1">
      <alignment horizontal="center"/>
    </xf>
    <xf numFmtId="180" fontId="0" fillId="0" borderId="0" xfId="17" applyNumberFormat="1" applyFont="1" applyFill="1" applyAlignment="1" quotePrefix="1">
      <alignment horizontal="center"/>
    </xf>
    <xf numFmtId="180" fontId="0" fillId="0" borderId="7" xfId="17" applyNumberFormat="1" applyFont="1" applyFill="1" applyBorder="1" applyAlignment="1">
      <alignment/>
    </xf>
    <xf numFmtId="180" fontId="0" fillId="0" borderId="0" xfId="15" applyNumberFormat="1" applyFont="1" applyAlignment="1" quotePrefix="1">
      <alignment horizontal="center"/>
    </xf>
    <xf numFmtId="180" fontId="1" fillId="0" borderId="0" xfId="17" applyNumberFormat="1" applyFont="1" applyFill="1" applyBorder="1" applyAlignment="1">
      <alignment/>
    </xf>
    <xf numFmtId="175" fontId="0" fillId="0" borderId="0" xfId="15" applyNumberFormat="1" applyFont="1" applyAlignment="1">
      <alignment/>
    </xf>
    <xf numFmtId="180" fontId="0" fillId="0" borderId="0" xfId="15" applyNumberFormat="1" applyFont="1" applyAlignment="1">
      <alignment horizontal="right"/>
    </xf>
    <xf numFmtId="175" fontId="0" fillId="0" borderId="0" xfId="15" applyNumberFormat="1" applyFont="1" applyBorder="1" applyAlignment="1">
      <alignment/>
    </xf>
    <xf numFmtId="180" fontId="0" fillId="2" borderId="5" xfId="15" applyNumberFormat="1" applyFont="1" applyFill="1" applyBorder="1" applyAlignment="1">
      <alignment/>
    </xf>
    <xf numFmtId="180" fontId="0" fillId="2" borderId="6" xfId="15" applyNumberFormat="1" applyFont="1" applyFill="1" applyBorder="1" applyAlignment="1">
      <alignment/>
    </xf>
    <xf numFmtId="180" fontId="5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5" fontId="1" fillId="0" borderId="0" xfId="0" applyNumberFormat="1" applyFont="1" applyAlignment="1" quotePrefix="1">
      <alignment horizontal="center"/>
    </xf>
    <xf numFmtId="180" fontId="15" fillId="0" borderId="0" xfId="15" applyNumberFormat="1" applyFont="1" applyAlignment="1">
      <alignment/>
    </xf>
    <xf numFmtId="175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75" fontId="0" fillId="0" borderId="0" xfId="15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15" applyFont="1" applyAlignment="1">
      <alignment/>
    </xf>
    <xf numFmtId="180" fontId="14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80" fontId="0" fillId="0" borderId="0" xfId="17" applyNumberFormat="1" applyFont="1" applyFill="1" applyBorder="1" applyAlignment="1" quotePrefix="1">
      <alignment/>
    </xf>
    <xf numFmtId="180" fontId="0" fillId="0" borderId="3" xfId="15" applyNumberFormat="1" applyFont="1" applyFill="1" applyBorder="1" applyAlignment="1">
      <alignment/>
    </xf>
    <xf numFmtId="180" fontId="15" fillId="0" borderId="0" xfId="15" applyNumberFormat="1" applyFont="1" applyAlignment="1">
      <alignment horizontal="center"/>
    </xf>
    <xf numFmtId="180" fontId="15" fillId="0" borderId="0" xfId="15" applyNumberFormat="1" applyFont="1" applyAlignment="1">
      <alignment horizontal="center" vertical="top"/>
    </xf>
    <xf numFmtId="180" fontId="17" fillId="0" borderId="0" xfId="17" applyNumberFormat="1" applyFont="1" applyFill="1" applyBorder="1" applyAlignment="1">
      <alignment/>
    </xf>
    <xf numFmtId="180" fontId="17" fillId="0" borderId="0" xfId="17" applyNumberFormat="1" applyFont="1" applyFill="1" applyBorder="1" applyAlignment="1">
      <alignment horizontal="center"/>
    </xf>
    <xf numFmtId="184" fontId="15" fillId="0" borderId="0" xfId="15" applyNumberFormat="1" applyFont="1" applyFill="1" applyBorder="1" applyAlignment="1">
      <alignment/>
    </xf>
    <xf numFmtId="184" fontId="15" fillId="0" borderId="2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0" fontId="18" fillId="0" borderId="0" xfId="0" applyFont="1" applyFill="1" applyAlignment="1">
      <alignment horizontal="center"/>
    </xf>
    <xf numFmtId="37" fontId="15" fillId="0" borderId="2" xfId="15" applyNumberFormat="1" applyFont="1" applyFill="1" applyBorder="1" applyAlignment="1">
      <alignment/>
    </xf>
    <xf numFmtId="180" fontId="18" fillId="0" borderId="0" xfId="17" applyNumberFormat="1" applyFont="1" applyFill="1" applyBorder="1" applyAlignment="1">
      <alignment/>
    </xf>
    <xf numFmtId="37" fontId="15" fillId="0" borderId="5" xfId="15" applyNumberFormat="1" applyFont="1" applyFill="1" applyBorder="1" applyAlignment="1">
      <alignment/>
    </xf>
    <xf numFmtId="15" fontId="18" fillId="0" borderId="0" xfId="0" applyNumberFormat="1" applyFont="1" applyAlignment="1" quotePrefix="1">
      <alignment horizontal="center"/>
    </xf>
    <xf numFmtId="175" fontId="15" fillId="0" borderId="2" xfId="15" applyNumberFormat="1" applyFont="1" applyFill="1" applyBorder="1" applyAlignment="1">
      <alignment/>
    </xf>
    <xf numFmtId="180" fontId="14" fillId="0" borderId="7" xfId="17" applyNumberFormat="1" applyFont="1" applyFill="1" applyBorder="1" applyAlignment="1">
      <alignment/>
    </xf>
    <xf numFmtId="37" fontId="15" fillId="0" borderId="6" xfId="15" applyNumberFormat="1" applyFont="1" applyFill="1" applyBorder="1" applyAlignment="1">
      <alignment/>
    </xf>
    <xf numFmtId="177" fontId="15" fillId="0" borderId="8" xfId="15" applyNumberFormat="1" applyFont="1" applyFill="1" applyBorder="1" applyAlignment="1">
      <alignment/>
    </xf>
    <xf numFmtId="180" fontId="15" fillId="0" borderId="8" xfId="15" applyNumberFormat="1" applyFont="1" applyFill="1" applyBorder="1" applyAlignment="1">
      <alignment/>
    </xf>
    <xf numFmtId="180" fontId="1" fillId="0" borderId="0" xfId="15" applyNumberFormat="1" applyFont="1" applyAlignment="1">
      <alignment horizontal="center"/>
    </xf>
    <xf numFmtId="180" fontId="18" fillId="0" borderId="0" xfId="15" applyNumberFormat="1" applyFont="1" applyAlignment="1">
      <alignment horizontal="center"/>
    </xf>
    <xf numFmtId="180" fontId="18" fillId="0" borderId="0" xfId="15" applyNumberFormat="1" applyFont="1" applyAlignment="1">
      <alignment/>
    </xf>
    <xf numFmtId="180" fontId="19" fillId="0" borderId="0" xfId="15" applyNumberFormat="1" applyFont="1" applyAlignment="1">
      <alignment/>
    </xf>
    <xf numFmtId="180" fontId="18" fillId="2" borderId="0" xfId="15" applyNumberFormat="1" applyFont="1" applyFill="1" applyAlignment="1">
      <alignment/>
    </xf>
    <xf numFmtId="180" fontId="18" fillId="0" borderId="2" xfId="15" applyNumberFormat="1" applyFont="1" applyBorder="1" applyAlignment="1">
      <alignment/>
    </xf>
    <xf numFmtId="177" fontId="18" fillId="0" borderId="0" xfId="15" applyNumberFormat="1" applyFont="1" applyAlignment="1">
      <alignment/>
    </xf>
    <xf numFmtId="180" fontId="18" fillId="0" borderId="3" xfId="15" applyNumberFormat="1" applyFont="1" applyBorder="1" applyAlignment="1">
      <alignment/>
    </xf>
    <xf numFmtId="43" fontId="19" fillId="0" borderId="0" xfId="15" applyNumberFormat="1" applyFont="1" applyAlignment="1">
      <alignment/>
    </xf>
    <xf numFmtId="180" fontId="1" fillId="0" borderId="0" xfId="15" applyNumberFormat="1" applyFont="1" applyAlignment="1">
      <alignment horizontal="center" vertical="top"/>
    </xf>
    <xf numFmtId="180" fontId="18" fillId="0" borderId="0" xfId="15" applyNumberFormat="1" applyFont="1" applyAlignment="1">
      <alignment horizontal="center" vertical="top"/>
    </xf>
    <xf numFmtId="43" fontId="18" fillId="0" borderId="0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14" fontId="18" fillId="0" borderId="0" xfId="0" applyNumberFormat="1" applyFont="1" applyAlignment="1" quotePrefix="1">
      <alignment horizontal="center"/>
    </xf>
    <xf numFmtId="180" fontId="1" fillId="0" borderId="4" xfId="15" applyNumberFormat="1" applyFont="1" applyBorder="1" applyAlignment="1">
      <alignment/>
    </xf>
    <xf numFmtId="180" fontId="1" fillId="0" borderId="5" xfId="15" applyNumberFormat="1" applyFont="1" applyBorder="1" applyAlignment="1">
      <alignment/>
    </xf>
    <xf numFmtId="180" fontId="1" fillId="0" borderId="6" xfId="15" applyNumberFormat="1" applyFont="1" applyBorder="1" applyAlignment="1">
      <alignment/>
    </xf>
    <xf numFmtId="173" fontId="1" fillId="0" borderId="6" xfId="15" applyFont="1" applyBorder="1" applyAlignment="1">
      <alignment/>
    </xf>
    <xf numFmtId="180" fontId="1" fillId="0" borderId="1" xfId="15" applyNumberFormat="1" applyFont="1" applyBorder="1" applyAlignment="1">
      <alignment/>
    </xf>
    <xf numFmtId="180" fontId="1" fillId="2" borderId="5" xfId="15" applyNumberFormat="1" applyFont="1" applyFill="1" applyBorder="1" applyAlignment="1">
      <alignment/>
    </xf>
    <xf numFmtId="180" fontId="1" fillId="2" borderId="6" xfId="15" applyNumberFormat="1" applyFont="1" applyFill="1" applyBorder="1" applyAlignment="1">
      <alignment/>
    </xf>
    <xf numFmtId="180" fontId="1" fillId="0" borderId="3" xfId="15" applyNumberFormat="1" applyFont="1" applyBorder="1" applyAlignment="1">
      <alignment/>
    </xf>
    <xf numFmtId="180" fontId="1" fillId="0" borderId="2" xfId="15" applyNumberFormat="1" applyFont="1" applyBorder="1" applyAlignment="1">
      <alignment/>
    </xf>
    <xf numFmtId="0" fontId="20" fillId="0" borderId="0" xfId="17" applyNumberFormat="1" applyFont="1" applyFill="1" applyBorder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0" fontId="1" fillId="0" borderId="0" xfId="17" applyNumberFormat="1" applyFont="1" applyFill="1" applyBorder="1" applyAlignment="1">
      <alignment horizontal="center"/>
    </xf>
    <xf numFmtId="180" fontId="1" fillId="0" borderId="2" xfId="17" applyNumberFormat="1" applyFont="1" applyFill="1" applyBorder="1" applyAlignment="1">
      <alignment horizontal="center"/>
    </xf>
    <xf numFmtId="180" fontId="18" fillId="0" borderId="0" xfId="17" applyNumberFormat="1" applyFont="1" applyFill="1" applyBorder="1" applyAlignment="1">
      <alignment horizontal="center"/>
    </xf>
    <xf numFmtId="180" fontId="18" fillId="0" borderId="0" xfId="17" applyNumberFormat="1" applyFont="1" applyFill="1" applyBorder="1" applyAlignment="1" quotePrefix="1">
      <alignment horizontal="center"/>
    </xf>
    <xf numFmtId="180" fontId="18" fillId="0" borderId="0" xfId="17" applyNumberFormat="1" applyFont="1" applyFill="1" applyAlignment="1">
      <alignment horizontal="center"/>
    </xf>
    <xf numFmtId="180" fontId="18" fillId="0" borderId="2" xfId="17" applyNumberFormat="1" applyFont="1" applyFill="1" applyBorder="1" applyAlignment="1">
      <alignment horizontal="center"/>
    </xf>
    <xf numFmtId="180" fontId="18" fillId="0" borderId="2" xfId="17" applyNumberFormat="1" applyFont="1" applyFill="1" applyBorder="1" applyAlignment="1">
      <alignment/>
    </xf>
    <xf numFmtId="180" fontId="18" fillId="0" borderId="2" xfId="17" applyNumberFormat="1" applyFont="1" applyFill="1" applyBorder="1" applyAlignment="1" quotePrefix="1">
      <alignment horizontal="center"/>
    </xf>
    <xf numFmtId="173" fontId="21" fillId="0" borderId="0" xfId="15" applyFont="1" applyAlignment="1">
      <alignment/>
    </xf>
    <xf numFmtId="180" fontId="1" fillId="0" borderId="0" xfId="17" applyNumberFormat="1" applyFont="1" applyFill="1" applyBorder="1" applyAlignment="1" quotePrefix="1">
      <alignment/>
    </xf>
    <xf numFmtId="173" fontId="15" fillId="0" borderId="6" xfId="15" applyFont="1" applyFill="1" applyBorder="1" applyAlignment="1">
      <alignment/>
    </xf>
    <xf numFmtId="0" fontId="3" fillId="0" borderId="0" xfId="0" applyFont="1" applyAlignment="1">
      <alignment horizontal="left"/>
    </xf>
    <xf numFmtId="175" fontId="1" fillId="0" borderId="0" xfId="15" applyNumberFormat="1" applyFont="1" applyAlignment="1">
      <alignment/>
    </xf>
    <xf numFmtId="175" fontId="22" fillId="0" borderId="0" xfId="15" applyNumberFormat="1" applyFont="1" applyAlignment="1">
      <alignment/>
    </xf>
    <xf numFmtId="180" fontId="18" fillId="0" borderId="0" xfId="0" applyNumberFormat="1" applyFont="1" applyAlignment="1">
      <alignment/>
    </xf>
    <xf numFmtId="175" fontId="18" fillId="0" borderId="0" xfId="15" applyNumberFormat="1" applyFont="1" applyBorder="1" applyAlignment="1">
      <alignment/>
    </xf>
    <xf numFmtId="175" fontId="18" fillId="0" borderId="2" xfId="15" applyNumberFormat="1" applyFont="1" applyBorder="1" applyAlignment="1">
      <alignment/>
    </xf>
    <xf numFmtId="175" fontId="18" fillId="0" borderId="0" xfId="15" applyNumberFormat="1" applyFont="1" applyAlignment="1">
      <alignment/>
    </xf>
    <xf numFmtId="180" fontId="18" fillId="2" borderId="0" xfId="15" applyNumberFormat="1" applyFont="1" applyFill="1" applyBorder="1" applyAlignment="1">
      <alignment/>
    </xf>
    <xf numFmtId="180" fontId="18" fillId="0" borderId="0" xfId="15" applyNumberFormat="1" applyFont="1" applyBorder="1" applyAlignment="1">
      <alignment/>
    </xf>
    <xf numFmtId="185" fontId="18" fillId="2" borderId="5" xfId="15" applyNumberFormat="1" applyFont="1" applyFill="1" applyBorder="1" applyAlignment="1">
      <alignment/>
    </xf>
    <xf numFmtId="185" fontId="18" fillId="2" borderId="6" xfId="15" applyNumberFormat="1" applyFont="1" applyFill="1" applyBorder="1" applyAlignment="1">
      <alignment/>
    </xf>
    <xf numFmtId="185" fontId="18" fillId="2" borderId="8" xfId="15" applyNumberFormat="1" applyFont="1" applyFill="1" applyBorder="1" applyAlignment="1">
      <alignment/>
    </xf>
    <xf numFmtId="185" fontId="18" fillId="2" borderId="0" xfId="15" applyNumberFormat="1" applyFont="1" applyFill="1" applyBorder="1" applyAlignment="1">
      <alignment/>
    </xf>
    <xf numFmtId="185" fontId="18" fillId="0" borderId="5" xfId="15" applyNumberFormat="1" applyFont="1" applyBorder="1" applyAlignment="1">
      <alignment/>
    </xf>
    <xf numFmtId="185" fontId="18" fillId="0" borderId="6" xfId="15" applyNumberFormat="1" applyFont="1" applyBorder="1" applyAlignment="1">
      <alignment/>
    </xf>
    <xf numFmtId="185" fontId="18" fillId="0" borderId="8" xfId="15" applyNumberFormat="1" applyFont="1" applyBorder="1" applyAlignment="1">
      <alignment/>
    </xf>
    <xf numFmtId="185" fontId="18" fillId="0" borderId="0" xfId="15" applyNumberFormat="1" applyFont="1" applyBorder="1" applyAlignment="1">
      <alignment/>
    </xf>
    <xf numFmtId="175" fontId="18" fillId="0" borderId="0" xfId="15" applyNumberFormat="1" applyFont="1" applyBorder="1" applyAlignment="1">
      <alignment horizontal="center"/>
    </xf>
    <xf numFmtId="185" fontId="1" fillId="0" borderId="3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CONSOL\3011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inance\CONSOL\2802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workings"/>
      <sheetName val="critical"/>
      <sheetName val="CPL"/>
      <sheetName val="CBS"/>
      <sheetName val="INTERCO-MAY03"/>
      <sheetName val="JOURNAL"/>
      <sheetName val="Journal-Interco"/>
      <sheetName val="APPX I"/>
      <sheetName val="APPX II"/>
      <sheetName val="APPX III"/>
      <sheetName val="APPX IV"/>
      <sheetName val="APPX V "/>
      <sheetName val="APPX VI"/>
      <sheetName val="RP bf"/>
      <sheetName val="COC"/>
      <sheetName val="TAX"/>
    </sheetNames>
    <sheetDataSet>
      <sheetData sheetId="4">
        <row r="32">
          <cell r="Y3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workings"/>
      <sheetName val="critical"/>
      <sheetName val="CPL"/>
      <sheetName val="CBS"/>
      <sheetName val="INTERCO-Feb05"/>
      <sheetName val="JOURNAL"/>
      <sheetName val="Journal-Interco"/>
      <sheetName val="APPX I"/>
      <sheetName val="APPX II"/>
      <sheetName val="APPX III"/>
      <sheetName val="APPX IV"/>
      <sheetName val="APPX V "/>
      <sheetName val="APPX VI"/>
      <sheetName val="APPX VII"/>
      <sheetName val="RP bf"/>
      <sheetName val="COC"/>
      <sheetName val="TAX"/>
    </sheetNames>
    <sheetDataSet>
      <sheetData sheetId="3">
        <row r="78">
          <cell r="AB78">
            <v>-1305300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7"/>
  <sheetViews>
    <sheetView showGridLines="0" workbookViewId="0" topLeftCell="A1">
      <selection activeCell="A42" sqref="A42"/>
    </sheetView>
  </sheetViews>
  <sheetFormatPr defaultColWidth="9.33203125" defaultRowHeight="12.75"/>
  <cols>
    <col min="1" max="1" width="35.83203125" style="11" customWidth="1"/>
    <col min="2" max="2" width="1.0078125" style="11" hidden="1" customWidth="1"/>
    <col min="3" max="3" width="16.83203125" style="11" customWidth="1"/>
    <col min="4" max="4" width="17.33203125" style="11" customWidth="1"/>
    <col min="5" max="5" width="2.83203125" style="11" customWidth="1"/>
    <col min="6" max="6" width="16.83203125" style="11" customWidth="1"/>
    <col min="7" max="7" width="17.33203125" style="11" customWidth="1"/>
    <col min="8" max="16384" width="9.33203125" style="11" customWidth="1"/>
  </cols>
  <sheetData>
    <row r="1" spans="1:7" ht="12.75">
      <c r="A1" s="7" t="s">
        <v>6</v>
      </c>
      <c r="G1" s="55"/>
    </row>
    <row r="2" ht="12.75">
      <c r="A2" s="7" t="s">
        <v>14</v>
      </c>
    </row>
    <row r="3" ht="12.75">
      <c r="A3" s="7"/>
    </row>
    <row r="4" ht="12.75">
      <c r="A4" s="6" t="s">
        <v>129</v>
      </c>
    </row>
    <row r="5" spans="1:2" ht="12.75">
      <c r="A5" s="4" t="s">
        <v>15</v>
      </c>
      <c r="B5" s="13"/>
    </row>
    <row r="7" spans="3:10" ht="12.75">
      <c r="C7" s="14" t="s">
        <v>16</v>
      </c>
      <c r="D7" s="14"/>
      <c r="E7" s="14"/>
      <c r="F7" s="15" t="s">
        <v>17</v>
      </c>
      <c r="G7" s="15"/>
      <c r="H7" s="16"/>
      <c r="J7" s="16"/>
    </row>
    <row r="8" spans="3:7" ht="12.75">
      <c r="C8" s="86" t="s">
        <v>18</v>
      </c>
      <c r="D8" s="17" t="s">
        <v>19</v>
      </c>
      <c r="E8" s="17"/>
      <c r="F8" s="95" t="s">
        <v>18</v>
      </c>
      <c r="G8" s="18" t="s">
        <v>19</v>
      </c>
    </row>
    <row r="9" spans="3:7" ht="12.75">
      <c r="C9" s="86" t="s">
        <v>20</v>
      </c>
      <c r="D9" s="17" t="s">
        <v>21</v>
      </c>
      <c r="E9" s="17"/>
      <c r="F9" s="95" t="s">
        <v>22</v>
      </c>
      <c r="G9" s="18" t="s">
        <v>21</v>
      </c>
    </row>
    <row r="10" spans="3:7" ht="12.75">
      <c r="C10" s="87" t="s">
        <v>105</v>
      </c>
      <c r="D10" s="69" t="s">
        <v>106</v>
      </c>
      <c r="E10" s="69"/>
      <c r="F10" s="96" t="str">
        <f>C10</f>
        <v>(31-08-05)</v>
      </c>
      <c r="G10" s="70" t="str">
        <f>D10</f>
        <v>(31-08-04)</v>
      </c>
    </row>
    <row r="11" spans="3:7" ht="12.75">
      <c r="C11" s="86" t="s">
        <v>0</v>
      </c>
      <c r="D11" s="17" t="s">
        <v>0</v>
      </c>
      <c r="E11" s="17"/>
      <c r="F11" s="86" t="s">
        <v>0</v>
      </c>
      <c r="G11" s="17" t="s">
        <v>0</v>
      </c>
    </row>
    <row r="12" spans="3:7" ht="12.75">
      <c r="C12" s="86"/>
      <c r="D12" s="17"/>
      <c r="E12" s="17"/>
      <c r="F12" s="95"/>
      <c r="G12" s="18"/>
    </row>
    <row r="13" spans="3:6" ht="12.75">
      <c r="C13" s="21"/>
      <c r="F13" s="21"/>
    </row>
    <row r="14" spans="1:7" ht="12.75">
      <c r="A14" s="11" t="s">
        <v>5</v>
      </c>
      <c r="C14" s="88">
        <v>41877</v>
      </c>
      <c r="D14" s="11">
        <v>51039</v>
      </c>
      <c r="F14" s="88">
        <v>175820</v>
      </c>
      <c r="G14" s="11">
        <v>137620</v>
      </c>
    </row>
    <row r="15" spans="3:7" ht="12.75">
      <c r="C15" s="89"/>
      <c r="F15" s="88"/>
      <c r="G15" s="55"/>
    </row>
    <row r="16" spans="1:7" ht="12.75">
      <c r="A16" s="11" t="s">
        <v>23</v>
      </c>
      <c r="C16" s="90">
        <v>-40283</v>
      </c>
      <c r="D16" s="11">
        <v>-49445</v>
      </c>
      <c r="F16" s="90">
        <v>-172431</v>
      </c>
      <c r="G16" s="11">
        <v>-135610</v>
      </c>
    </row>
    <row r="17" spans="3:6" ht="12.75">
      <c r="C17" s="88"/>
      <c r="F17" s="88"/>
    </row>
    <row r="18" spans="1:7" ht="12.75">
      <c r="A18" s="11" t="s">
        <v>24</v>
      </c>
      <c r="C18" s="88">
        <v>661</v>
      </c>
      <c r="D18" s="11">
        <v>-188</v>
      </c>
      <c r="E18" s="28"/>
      <c r="F18" s="88">
        <v>2376</v>
      </c>
      <c r="G18" s="11">
        <v>4282</v>
      </c>
    </row>
    <row r="19" spans="3:7" ht="12.75">
      <c r="C19" s="91"/>
      <c r="D19" s="19"/>
      <c r="E19" s="28"/>
      <c r="F19" s="91"/>
      <c r="G19" s="19"/>
    </row>
    <row r="20" spans="1:7" ht="12.75">
      <c r="A20" s="11" t="s">
        <v>84</v>
      </c>
      <c r="C20" s="88">
        <f>SUM(C14:C18)</f>
        <v>2255</v>
      </c>
      <c r="D20" s="11">
        <f>SUM(D14:D18)</f>
        <v>1406</v>
      </c>
      <c r="E20" s="28"/>
      <c r="F20" s="88">
        <f>SUM(F14:F18)</f>
        <v>5765</v>
      </c>
      <c r="G20" s="11">
        <f>SUM(G14:G18)</f>
        <v>6292</v>
      </c>
    </row>
    <row r="21" spans="3:6" ht="12.75">
      <c r="C21" s="88"/>
      <c r="E21" s="28"/>
      <c r="F21" s="88"/>
    </row>
    <row r="22" spans="1:7" ht="12.75">
      <c r="A22" s="11" t="s">
        <v>25</v>
      </c>
      <c r="C22" s="88">
        <v>-123</v>
      </c>
      <c r="D22" s="11">
        <v>-240</v>
      </c>
      <c r="E22" s="28"/>
      <c r="F22" s="88">
        <v>-601</v>
      </c>
      <c r="G22" s="11">
        <v>-1313</v>
      </c>
    </row>
    <row r="23" spans="3:7" ht="12.75">
      <c r="C23" s="91"/>
      <c r="D23" s="19"/>
      <c r="E23" s="28"/>
      <c r="F23" s="91"/>
      <c r="G23" s="19"/>
    </row>
    <row r="24" spans="1:7" ht="12.75">
      <c r="A24" s="11" t="s">
        <v>84</v>
      </c>
      <c r="C24" s="88">
        <f>SUM(C20:C22)</f>
        <v>2132</v>
      </c>
      <c r="D24" s="11">
        <f>SUM(D20:D22)</f>
        <v>1166</v>
      </c>
      <c r="E24" s="28"/>
      <c r="F24" s="88">
        <f>SUM(F20:F22)</f>
        <v>5164</v>
      </c>
      <c r="G24" s="11">
        <f>SUM(G20:G22)</f>
        <v>4979</v>
      </c>
    </row>
    <row r="25" spans="3:6" ht="12.75">
      <c r="C25" s="88"/>
      <c r="E25" s="28"/>
      <c r="F25" s="88"/>
    </row>
    <row r="26" spans="1:7" ht="12.75">
      <c r="A26" s="11" t="s">
        <v>126</v>
      </c>
      <c r="C26" s="88">
        <v>-40</v>
      </c>
      <c r="D26" s="11">
        <v>-13</v>
      </c>
      <c r="E26" s="28"/>
      <c r="F26" s="88">
        <v>-92</v>
      </c>
      <c r="G26" s="11">
        <v>-13</v>
      </c>
    </row>
    <row r="27" spans="3:6" ht="12.75">
      <c r="C27" s="88"/>
      <c r="E27" s="28"/>
      <c r="F27" s="88"/>
    </row>
    <row r="28" spans="1:7" ht="12.75">
      <c r="A28" s="11" t="s">
        <v>26</v>
      </c>
      <c r="C28" s="88">
        <v>-42</v>
      </c>
      <c r="D28" s="11">
        <v>6</v>
      </c>
      <c r="E28" s="28"/>
      <c r="F28" s="88">
        <v>-39</v>
      </c>
      <c r="G28" s="11">
        <v>-166</v>
      </c>
    </row>
    <row r="29" spans="3:7" ht="12.75">
      <c r="C29" s="91"/>
      <c r="D29" s="19"/>
      <c r="E29" s="28"/>
      <c r="F29" s="91"/>
      <c r="G29" s="19"/>
    </row>
    <row r="30" spans="1:7" ht="12.75">
      <c r="A30" s="11" t="s">
        <v>94</v>
      </c>
      <c r="C30" s="88">
        <f>SUM(C24:C28)</f>
        <v>2050</v>
      </c>
      <c r="D30" s="11">
        <f>SUM(D24:D28)</f>
        <v>1159</v>
      </c>
      <c r="E30" s="28"/>
      <c r="F30" s="88">
        <f>SUM(F24:F28)</f>
        <v>5033</v>
      </c>
      <c r="G30" s="11">
        <f>SUM(G24:G28)</f>
        <v>4800</v>
      </c>
    </row>
    <row r="31" spans="3:6" ht="12.75">
      <c r="C31" s="88"/>
      <c r="E31" s="28"/>
      <c r="F31" s="88"/>
    </row>
    <row r="32" spans="1:7" ht="12.75">
      <c r="A32" s="11" t="s">
        <v>27</v>
      </c>
      <c r="C32" s="90">
        <v>-397</v>
      </c>
      <c r="D32" s="2">
        <v>-212</v>
      </c>
      <c r="E32" s="3"/>
      <c r="F32" s="90">
        <v>-465</v>
      </c>
      <c r="G32" s="2">
        <v>-254</v>
      </c>
    </row>
    <row r="33" spans="3:7" ht="12.75">
      <c r="C33" s="91"/>
      <c r="D33" s="19"/>
      <c r="E33" s="28"/>
      <c r="F33" s="91"/>
      <c r="G33" s="19"/>
    </row>
    <row r="34" spans="1:7" ht="12.75">
      <c r="A34" s="11" t="s">
        <v>95</v>
      </c>
      <c r="C34" s="88">
        <f>SUM(C30:C32)</f>
        <v>1653</v>
      </c>
      <c r="D34" s="11">
        <f>SUM(D30:D32)</f>
        <v>947</v>
      </c>
      <c r="E34" s="28"/>
      <c r="F34" s="88">
        <f>SUM(F30:F32)</f>
        <v>4568</v>
      </c>
      <c r="G34" s="11">
        <f>SUM(G30:G32)</f>
        <v>4546</v>
      </c>
    </row>
    <row r="35" spans="3:6" ht="12.75">
      <c r="C35" s="88"/>
      <c r="E35" s="28"/>
      <c r="F35" s="88"/>
    </row>
    <row r="36" spans="1:7" ht="12.75">
      <c r="A36" s="11" t="s">
        <v>28</v>
      </c>
      <c r="C36" s="92">
        <v>48</v>
      </c>
      <c r="D36" s="11">
        <v>43</v>
      </c>
      <c r="E36" s="28"/>
      <c r="F36" s="88">
        <v>110</v>
      </c>
      <c r="G36" s="11">
        <v>-40</v>
      </c>
    </row>
    <row r="37" spans="3:6" ht="12.75">
      <c r="C37" s="88"/>
      <c r="E37" s="28"/>
      <c r="F37" s="88"/>
    </row>
    <row r="38" spans="1:7" ht="14.25" customHeight="1" thickBot="1">
      <c r="A38" s="11" t="s">
        <v>96</v>
      </c>
      <c r="C38" s="93">
        <f>SUM(C34:C36)</f>
        <v>1701</v>
      </c>
      <c r="D38" s="20">
        <f>SUM(D34:D36)</f>
        <v>990</v>
      </c>
      <c r="E38" s="28"/>
      <c r="F38" s="93">
        <f>SUM(F34:F36)</f>
        <v>4678</v>
      </c>
      <c r="G38" s="20">
        <f>SUM(G34:G36)</f>
        <v>4506</v>
      </c>
    </row>
    <row r="39" spans="3:6" ht="13.5" thickTop="1">
      <c r="C39" s="89"/>
      <c r="E39" s="28"/>
      <c r="F39" s="89"/>
    </row>
    <row r="40" spans="3:6" ht="12.75">
      <c r="C40" s="89"/>
      <c r="E40" s="28"/>
      <c r="F40" s="89"/>
    </row>
    <row r="41" spans="1:8" ht="12.75">
      <c r="A41" s="11" t="s">
        <v>132</v>
      </c>
      <c r="C41" s="97">
        <v>1.86</v>
      </c>
      <c r="D41" s="98">
        <v>1.09</v>
      </c>
      <c r="E41" s="98"/>
      <c r="F41" s="97">
        <v>5.13</v>
      </c>
      <c r="G41" s="98">
        <v>4.95</v>
      </c>
      <c r="H41" s="65"/>
    </row>
    <row r="42" spans="3:7" ht="12.75">
      <c r="C42" s="94"/>
      <c r="D42" s="12"/>
      <c r="E42" s="144"/>
      <c r="F42" s="94"/>
      <c r="G42" s="12"/>
    </row>
    <row r="43" spans="1:7" ht="12.75">
      <c r="A43" s="11" t="s">
        <v>75</v>
      </c>
      <c r="C43" s="94"/>
      <c r="D43" s="12"/>
      <c r="E43" s="144"/>
      <c r="F43" s="94"/>
      <c r="G43" s="12"/>
    </row>
    <row r="44" spans="1:7" ht="12.75">
      <c r="A44" s="11" t="s">
        <v>29</v>
      </c>
      <c r="C44" s="97">
        <v>1.86</v>
      </c>
      <c r="D44" s="98">
        <v>1.08</v>
      </c>
      <c r="E44" s="98"/>
      <c r="F44" s="97">
        <v>5.13</v>
      </c>
      <c r="G44" s="98">
        <v>4.94</v>
      </c>
    </row>
    <row r="45" spans="5:6" ht="12.75">
      <c r="E45" s="28"/>
      <c r="F45" s="21"/>
    </row>
    <row r="46" ht="12.75">
      <c r="E46" s="28"/>
    </row>
    <row r="47" ht="12.75">
      <c r="E47" s="28"/>
    </row>
    <row r="48" ht="12.75">
      <c r="E48" s="28"/>
    </row>
    <row r="49" ht="12.75">
      <c r="E49" s="28"/>
    </row>
    <row r="50" spans="1:9" ht="12.75">
      <c r="A50" s="13" t="s">
        <v>86</v>
      </c>
      <c r="C50" s="13"/>
      <c r="D50" s="13"/>
      <c r="E50" s="13"/>
      <c r="F50" s="13"/>
      <c r="G50" s="13"/>
      <c r="H50" s="13"/>
      <c r="I50" s="13"/>
    </row>
    <row r="51" spans="1:5" ht="12.75">
      <c r="A51" s="13" t="s">
        <v>93</v>
      </c>
      <c r="E51" s="28"/>
    </row>
    <row r="52" ht="12.75">
      <c r="E52" s="28"/>
    </row>
    <row r="53" ht="12.75">
      <c r="E53" s="28"/>
    </row>
    <row r="54" ht="12.75">
      <c r="E54" s="28"/>
    </row>
    <row r="55" ht="12.75">
      <c r="E55" s="28"/>
    </row>
    <row r="56" ht="12.75">
      <c r="E56" s="28"/>
    </row>
    <row r="57" ht="12.75">
      <c r="E57" s="28"/>
    </row>
    <row r="58" ht="12.75">
      <c r="E58" s="28"/>
    </row>
    <row r="59" ht="12.75">
      <c r="E59" s="28"/>
    </row>
    <row r="60" ht="12.75">
      <c r="E60" s="28"/>
    </row>
    <row r="61" ht="12.75">
      <c r="E61" s="28"/>
    </row>
    <row r="62" ht="12.75">
      <c r="E62" s="28"/>
    </row>
    <row r="63" ht="12.75">
      <c r="E63" s="28"/>
    </row>
    <row r="64" ht="12.75">
      <c r="E64" s="28"/>
    </row>
    <row r="65" ht="12.75">
      <c r="E65" s="28"/>
    </row>
    <row r="66" ht="12.75">
      <c r="E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  <row r="84" ht="12.75">
      <c r="E84" s="28"/>
    </row>
    <row r="85" ht="12.75">
      <c r="E85" s="28"/>
    </row>
    <row r="86" ht="12.75">
      <c r="E86" s="28"/>
    </row>
    <row r="87" ht="12.75">
      <c r="E87" s="28"/>
    </row>
  </sheetData>
  <printOptions/>
  <pageMargins left="0.5" right="0.25" top="0.63" bottom="0.37" header="0.32" footer="0.22"/>
  <pageSetup horizontalDpi="600" verticalDpi="600" orientation="portrait" paperSize="9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6"/>
  <sheetViews>
    <sheetView showGridLines="0" workbookViewId="0" topLeftCell="A1">
      <selection activeCell="A1" sqref="A1"/>
    </sheetView>
  </sheetViews>
  <sheetFormatPr defaultColWidth="9.33203125" defaultRowHeight="12.75"/>
  <cols>
    <col min="1" max="1" width="38.5" style="11" customWidth="1"/>
    <col min="2" max="2" width="9.33203125" style="11" customWidth="1"/>
    <col min="3" max="3" width="16.66015625" style="11" customWidth="1"/>
    <col min="4" max="4" width="9.33203125" style="11" customWidth="1"/>
    <col min="5" max="5" width="20.16015625" style="11" customWidth="1"/>
    <col min="6" max="16384" width="9.33203125" style="11" customWidth="1"/>
  </cols>
  <sheetData>
    <row r="1" ht="12.75">
      <c r="A1" s="21" t="s">
        <v>6</v>
      </c>
    </row>
    <row r="2" ht="12.75">
      <c r="A2" s="21" t="s">
        <v>30</v>
      </c>
    </row>
    <row r="3" ht="12.75">
      <c r="A3" s="21"/>
    </row>
    <row r="4" ht="12.75">
      <c r="A4" s="22" t="s">
        <v>107</v>
      </c>
    </row>
    <row r="5" ht="12.75">
      <c r="A5" s="11" t="s">
        <v>15</v>
      </c>
    </row>
    <row r="7" spans="3:5" ht="12.75">
      <c r="C7" s="5" t="s">
        <v>31</v>
      </c>
      <c r="D7" s="8"/>
      <c r="E7" s="17" t="s">
        <v>32</v>
      </c>
    </row>
    <row r="8" spans="3:5" ht="12.75">
      <c r="C8" s="5" t="s">
        <v>33</v>
      </c>
      <c r="D8" s="8"/>
      <c r="E8" s="17" t="s">
        <v>34</v>
      </c>
    </row>
    <row r="9" spans="3:5" ht="12.75">
      <c r="C9" s="5" t="s">
        <v>35</v>
      </c>
      <c r="D9" s="8"/>
      <c r="E9" s="17" t="s">
        <v>36</v>
      </c>
    </row>
    <row r="10" spans="3:5" ht="12.75">
      <c r="C10" s="5" t="s">
        <v>20</v>
      </c>
      <c r="D10" s="8"/>
      <c r="E10" s="17" t="s">
        <v>37</v>
      </c>
    </row>
    <row r="11" spans="3:5" ht="12.75">
      <c r="C11" s="99" t="s">
        <v>108</v>
      </c>
      <c r="D11" s="8"/>
      <c r="E11" s="42" t="s">
        <v>100</v>
      </c>
    </row>
    <row r="12" spans="3:5" ht="12.75">
      <c r="C12" s="5" t="s">
        <v>0</v>
      </c>
      <c r="D12" s="4"/>
      <c r="E12" s="17" t="s">
        <v>0</v>
      </c>
    </row>
    <row r="13" ht="12" customHeight="1">
      <c r="C13" s="21"/>
    </row>
    <row r="14" spans="1:3" ht="12.75" customHeight="1">
      <c r="A14" s="6" t="s">
        <v>116</v>
      </c>
      <c r="C14" s="21"/>
    </row>
    <row r="15" spans="1:5" ht="12.75">
      <c r="A15" s="4" t="s">
        <v>39</v>
      </c>
      <c r="C15" s="21">
        <v>25522</v>
      </c>
      <c r="E15" s="11">
        <v>25970</v>
      </c>
    </row>
    <row r="16" spans="1:5" ht="12.75">
      <c r="A16" s="4" t="s">
        <v>127</v>
      </c>
      <c r="C16" s="21">
        <v>1396</v>
      </c>
      <c r="E16" s="11">
        <v>188</v>
      </c>
    </row>
    <row r="17" spans="1:7" ht="12.75">
      <c r="A17" s="4" t="s">
        <v>40</v>
      </c>
      <c r="C17" s="21">
        <v>376</v>
      </c>
      <c r="E17" s="11">
        <v>832</v>
      </c>
      <c r="G17" s="49"/>
    </row>
    <row r="18" spans="1:5" ht="12.75">
      <c r="A18" s="4" t="s">
        <v>79</v>
      </c>
      <c r="C18" s="21">
        <v>5787</v>
      </c>
      <c r="E18" s="11">
        <v>9385</v>
      </c>
    </row>
    <row r="19" spans="1:5" ht="12.75" hidden="1">
      <c r="A19" s="4" t="s">
        <v>80</v>
      </c>
      <c r="C19" s="21">
        <f>'[1]CBS'!$Y$32/1000</f>
        <v>0</v>
      </c>
      <c r="E19" s="11">
        <v>0</v>
      </c>
    </row>
    <row r="20" spans="1:7" ht="12.75">
      <c r="A20" s="4" t="s">
        <v>38</v>
      </c>
      <c r="C20" s="21">
        <v>19492</v>
      </c>
      <c r="E20" s="11">
        <v>22240</v>
      </c>
      <c r="G20" s="49"/>
    </row>
    <row r="21" spans="1:5" ht="12.75">
      <c r="A21" s="4" t="s">
        <v>50</v>
      </c>
      <c r="C21" s="21">
        <v>981</v>
      </c>
      <c r="E21" s="11">
        <v>306</v>
      </c>
    </row>
    <row r="22" spans="1:5" ht="12.75">
      <c r="A22" s="4"/>
      <c r="C22" s="100">
        <f>SUM(C15:C21)</f>
        <v>53554</v>
      </c>
      <c r="E22" s="23">
        <f>SUM(E15:E21)</f>
        <v>58921</v>
      </c>
    </row>
    <row r="23" ht="12" customHeight="1">
      <c r="C23" s="21"/>
    </row>
    <row r="24" spans="1:3" ht="12.75">
      <c r="A24" s="6" t="s">
        <v>41</v>
      </c>
      <c r="C24" s="21"/>
    </row>
    <row r="25" spans="1:5" ht="12.75">
      <c r="A25" s="4" t="s">
        <v>3</v>
      </c>
      <c r="C25" s="101">
        <v>2516</v>
      </c>
      <c r="E25" s="24">
        <v>3506</v>
      </c>
    </row>
    <row r="26" spans="1:5" ht="12.75">
      <c r="A26" s="4" t="s">
        <v>53</v>
      </c>
      <c r="C26" s="102">
        <v>17561</v>
      </c>
      <c r="E26" s="25">
        <v>28604</v>
      </c>
    </row>
    <row r="27" spans="1:5" ht="12.75">
      <c r="A27" s="4" t="s">
        <v>125</v>
      </c>
      <c r="C27" s="102">
        <v>28570</v>
      </c>
      <c r="E27" s="25">
        <v>23279</v>
      </c>
    </row>
    <row r="28" spans="1:5" ht="12.75">
      <c r="A28" s="4" t="s">
        <v>54</v>
      </c>
      <c r="C28" s="102">
        <v>37532</v>
      </c>
      <c r="E28" s="25">
        <v>42842</v>
      </c>
    </row>
    <row r="29" spans="1:5" ht="12.75">
      <c r="A29" s="4" t="s">
        <v>55</v>
      </c>
      <c r="C29" s="102">
        <v>17415</v>
      </c>
      <c r="E29" s="25">
        <v>9064</v>
      </c>
    </row>
    <row r="30" spans="1:5" ht="12.75">
      <c r="A30" s="4" t="s">
        <v>56</v>
      </c>
      <c r="C30" s="102">
        <v>711</v>
      </c>
      <c r="E30" s="25">
        <v>1948</v>
      </c>
    </row>
    <row r="31" spans="1:5" ht="12.75">
      <c r="A31" s="4" t="s">
        <v>70</v>
      </c>
      <c r="C31" s="103">
        <v>0</v>
      </c>
      <c r="E31" s="25">
        <v>340</v>
      </c>
    </row>
    <row r="32" spans="1:6" ht="12.75">
      <c r="A32" s="4" t="s">
        <v>104</v>
      </c>
      <c r="C32" s="102">
        <v>599</v>
      </c>
      <c r="E32" s="25">
        <v>954</v>
      </c>
      <c r="F32" s="45"/>
    </row>
    <row r="33" spans="1:6" ht="12.75">
      <c r="A33" s="4" t="s">
        <v>51</v>
      </c>
      <c r="C33" s="102">
        <v>6434</v>
      </c>
      <c r="E33" s="25">
        <v>6008</v>
      </c>
      <c r="F33" s="45"/>
    </row>
    <row r="34" spans="1:7" ht="12.75">
      <c r="A34" s="4"/>
      <c r="C34" s="104">
        <f>SUM(C25:C33)</f>
        <v>111338</v>
      </c>
      <c r="E34" s="26">
        <f>SUM(E25:E33)</f>
        <v>116545</v>
      </c>
      <c r="F34" s="45"/>
      <c r="G34" s="49"/>
    </row>
    <row r="35" spans="1:7" ht="12" customHeight="1">
      <c r="A35" s="27"/>
      <c r="C35" s="21"/>
      <c r="G35" s="28"/>
    </row>
    <row r="36" spans="1:3" ht="12.75">
      <c r="A36" s="6" t="s">
        <v>42</v>
      </c>
      <c r="C36" s="21"/>
    </row>
    <row r="37" spans="1:5" ht="12.75">
      <c r="A37" s="4" t="s">
        <v>57</v>
      </c>
      <c r="C37" s="105">
        <v>24901</v>
      </c>
      <c r="E37" s="47">
        <v>26882</v>
      </c>
    </row>
    <row r="38" spans="1:5" ht="12.75">
      <c r="A38" s="4" t="s">
        <v>69</v>
      </c>
      <c r="C38" s="106">
        <v>4140</v>
      </c>
      <c r="E38" s="48">
        <v>3050</v>
      </c>
    </row>
    <row r="39" spans="1:5" ht="12.75">
      <c r="A39" s="4" t="s">
        <v>58</v>
      </c>
      <c r="C39" s="106">
        <v>787</v>
      </c>
      <c r="E39" s="48">
        <v>1193</v>
      </c>
    </row>
    <row r="40" spans="1:9" ht="12.75">
      <c r="A40" s="4" t="s">
        <v>90</v>
      </c>
      <c r="C40" s="106">
        <v>12</v>
      </c>
      <c r="E40" s="48">
        <v>4</v>
      </c>
      <c r="H40" s="3"/>
      <c r="I40" s="3"/>
    </row>
    <row r="41" spans="1:9" ht="12.75">
      <c r="A41" s="4" t="s">
        <v>52</v>
      </c>
      <c r="C41" s="102">
        <v>20042</v>
      </c>
      <c r="E41" s="25">
        <v>28734</v>
      </c>
      <c r="H41" s="2"/>
      <c r="I41" s="2"/>
    </row>
    <row r="42" spans="1:9" ht="12.75">
      <c r="A42" s="4" t="s">
        <v>43</v>
      </c>
      <c r="C42" s="102">
        <v>538</v>
      </c>
      <c r="E42" s="25">
        <v>76</v>
      </c>
      <c r="I42" s="2"/>
    </row>
    <row r="43" spans="1:5" ht="12.75">
      <c r="A43" s="4"/>
      <c r="C43" s="104">
        <f>SUM(C37:C42)</f>
        <v>50420</v>
      </c>
      <c r="E43" s="26">
        <f>SUM(E37:E42)</f>
        <v>59939</v>
      </c>
    </row>
    <row r="44" spans="1:5" ht="12" customHeight="1">
      <c r="A44" s="4"/>
      <c r="C44" s="29"/>
      <c r="E44" s="28"/>
    </row>
    <row r="45" spans="1:5" ht="12.75">
      <c r="A45" s="4" t="s">
        <v>44</v>
      </c>
      <c r="C45" s="21">
        <f>C34-C43</f>
        <v>60918</v>
      </c>
      <c r="E45" s="11">
        <f>E34-E43</f>
        <v>56606</v>
      </c>
    </row>
    <row r="46" spans="1:3" ht="12" customHeight="1">
      <c r="A46" s="4"/>
      <c r="C46" s="21"/>
    </row>
    <row r="47" spans="1:5" ht="13.5" thickBot="1">
      <c r="A47" s="4"/>
      <c r="C47" s="107">
        <f>C22+C45</f>
        <v>114472</v>
      </c>
      <c r="E47" s="20">
        <f>E22+E45</f>
        <v>115527</v>
      </c>
    </row>
    <row r="48" spans="1:3" ht="12.75" customHeight="1" thickTop="1">
      <c r="A48" s="4"/>
      <c r="C48" s="21"/>
    </row>
    <row r="49" spans="1:3" ht="12.75">
      <c r="A49" s="7" t="s">
        <v>45</v>
      </c>
      <c r="C49" s="21"/>
    </row>
    <row r="50" spans="1:3" ht="12.75">
      <c r="A50" s="6" t="s">
        <v>119</v>
      </c>
      <c r="C50" s="21"/>
    </row>
    <row r="51" spans="1:5" ht="12.75">
      <c r="A51" s="4" t="s">
        <v>4</v>
      </c>
      <c r="C51" s="21">
        <v>91280</v>
      </c>
      <c r="E51" s="11">
        <v>91280</v>
      </c>
    </row>
    <row r="52" spans="1:5" ht="12.75">
      <c r="A52" s="4" t="s">
        <v>1</v>
      </c>
      <c r="C52" s="108">
        <v>13588</v>
      </c>
      <c r="E52" s="19">
        <v>10216</v>
      </c>
    </row>
    <row r="53" spans="1:5" ht="12.75">
      <c r="A53" s="4" t="s">
        <v>71</v>
      </c>
      <c r="C53" s="21">
        <f>SUM(C51:C52)</f>
        <v>104868</v>
      </c>
      <c r="E53" s="11">
        <f>SUM(E51:E52)</f>
        <v>101496</v>
      </c>
    </row>
    <row r="54" spans="1:3" ht="2.25" customHeight="1">
      <c r="A54" s="4"/>
      <c r="C54" s="21"/>
    </row>
    <row r="55" spans="1:5" ht="12.75">
      <c r="A55" s="4" t="s">
        <v>28</v>
      </c>
      <c r="C55" s="108">
        <v>1352</v>
      </c>
      <c r="E55" s="19">
        <v>1452</v>
      </c>
    </row>
    <row r="56" spans="1:5" ht="12.75">
      <c r="A56" s="4"/>
      <c r="C56" s="21">
        <f>SUM(C53:C55)</f>
        <v>106220</v>
      </c>
      <c r="E56" s="11">
        <f>SUM(E53:E55)</f>
        <v>102948</v>
      </c>
    </row>
    <row r="57" spans="1:3" ht="12.75">
      <c r="A57" s="6" t="s">
        <v>120</v>
      </c>
      <c r="C57" s="21"/>
    </row>
    <row r="58" spans="1:5" ht="12.75">
      <c r="A58" s="4" t="s">
        <v>52</v>
      </c>
      <c r="C58" s="21">
        <v>6264</v>
      </c>
      <c r="E58" s="11">
        <v>10363</v>
      </c>
    </row>
    <row r="59" spans="1:5" ht="12.75">
      <c r="A59" s="4" t="s">
        <v>46</v>
      </c>
      <c r="C59" s="21">
        <v>1988</v>
      </c>
      <c r="E59" s="11">
        <v>2028</v>
      </c>
    </row>
    <row r="60" spans="1:5" ht="13.5" thickBot="1">
      <c r="A60" s="4"/>
      <c r="C60" s="107">
        <f>SUM(C56:C59)</f>
        <v>114472</v>
      </c>
      <c r="E60" s="20">
        <f>SUM(E56:E59)</f>
        <v>115339</v>
      </c>
    </row>
    <row r="61" spans="1:5" ht="13.5" thickTop="1">
      <c r="A61" s="4"/>
      <c r="C61" s="29"/>
      <c r="E61" s="28"/>
    </row>
    <row r="62" spans="1:5" ht="12.75">
      <c r="A62" s="63" t="s">
        <v>74</v>
      </c>
      <c r="B62" s="63"/>
      <c r="C62" s="122">
        <f>+(C53-C21)/C51</f>
        <v>1.1381134969325153</v>
      </c>
      <c r="E62" s="64">
        <f>+(E53-E21)/E51</f>
        <v>1.108567046450482</v>
      </c>
    </row>
    <row r="63" spans="1:5" ht="12.75">
      <c r="A63" s="4"/>
      <c r="C63" s="28"/>
      <c r="E63" s="28"/>
    </row>
    <row r="64" spans="1:5" ht="6" customHeight="1">
      <c r="A64" s="4"/>
      <c r="C64" s="28"/>
      <c r="E64" s="28"/>
    </row>
    <row r="65" spans="1:8" ht="12.75">
      <c r="A65" s="13" t="s">
        <v>87</v>
      </c>
      <c r="B65" s="13"/>
      <c r="C65" s="13"/>
      <c r="D65" s="13"/>
      <c r="E65" s="13"/>
      <c r="F65" s="13"/>
      <c r="G65" s="13"/>
      <c r="H65" s="13"/>
    </row>
    <row r="66" ht="12.75">
      <c r="A66" s="13" t="s">
        <v>93</v>
      </c>
    </row>
  </sheetData>
  <printOptions/>
  <pageMargins left="0.53" right="0.41" top="0.51" bottom="0.22" header="0.25" footer="0.18"/>
  <pageSetup horizontalDpi="600" verticalDpi="600" orientation="portrait" paperSize="9" scale="97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5" sqref="A5"/>
    </sheetView>
  </sheetViews>
  <sheetFormatPr defaultColWidth="9.33203125" defaultRowHeight="12.75"/>
  <cols>
    <col min="1" max="1" width="4" style="31" customWidth="1"/>
    <col min="2" max="2" width="3.66015625" style="31" customWidth="1"/>
    <col min="3" max="3" width="1.171875" style="31" customWidth="1"/>
    <col min="4" max="4" width="31.5" style="31" customWidth="1"/>
    <col min="5" max="5" width="1.83203125" style="31" customWidth="1"/>
    <col min="6" max="9" width="14.16015625" style="31" customWidth="1"/>
    <col min="10" max="10" width="14" style="31" customWidth="1"/>
    <col min="11" max="11" width="19.83203125" style="31" bestFit="1" customWidth="1"/>
    <col min="12" max="12" width="18.5" style="31" bestFit="1" customWidth="1"/>
    <col min="13" max="16384" width="10.66015625" style="31" customWidth="1"/>
  </cols>
  <sheetData>
    <row r="1" ht="15.75" customHeight="1">
      <c r="A1" s="30" t="s">
        <v>6</v>
      </c>
    </row>
    <row r="2" ht="14.25" customHeight="1">
      <c r="A2" s="30" t="s">
        <v>30</v>
      </c>
    </row>
    <row r="3" ht="12.75">
      <c r="A3" s="30"/>
    </row>
    <row r="4" ht="15.75" customHeight="1">
      <c r="A4" s="32" t="s">
        <v>130</v>
      </c>
    </row>
    <row r="5" ht="15.75" customHeight="1">
      <c r="A5" s="33" t="s">
        <v>15</v>
      </c>
    </row>
    <row r="6" ht="12.75" customHeight="1">
      <c r="A6" s="33"/>
    </row>
    <row r="7" spans="6:12" ht="13.5" customHeight="1">
      <c r="F7" s="110"/>
      <c r="G7" s="111" t="s">
        <v>63</v>
      </c>
      <c r="H7" s="112"/>
      <c r="I7" s="113" t="s">
        <v>47</v>
      </c>
      <c r="J7" s="43"/>
      <c r="K7" s="34"/>
      <c r="L7" s="34"/>
    </row>
    <row r="8" spans="6:12" ht="13.5" customHeight="1">
      <c r="F8" s="114" t="s">
        <v>48</v>
      </c>
      <c r="G8" s="114" t="s">
        <v>49</v>
      </c>
      <c r="H8" s="114" t="s">
        <v>60</v>
      </c>
      <c r="I8" s="114" t="s">
        <v>73</v>
      </c>
      <c r="J8" s="114"/>
      <c r="K8" s="34"/>
      <c r="L8" s="34"/>
    </row>
    <row r="9" spans="1:12" ht="13.5" customHeight="1">
      <c r="A9" s="35"/>
      <c r="F9" s="115" t="s">
        <v>62</v>
      </c>
      <c r="G9" s="115" t="s">
        <v>61</v>
      </c>
      <c r="H9" s="115" t="s">
        <v>59</v>
      </c>
      <c r="I9" s="115" t="s">
        <v>77</v>
      </c>
      <c r="J9" s="115" t="s">
        <v>2</v>
      </c>
      <c r="K9" s="34"/>
      <c r="L9" s="34"/>
    </row>
    <row r="10" spans="1:10" ht="13.5" customHeight="1">
      <c r="A10" s="43"/>
      <c r="E10" s="34"/>
      <c r="F10" s="114" t="s">
        <v>0</v>
      </c>
      <c r="G10" s="114" t="s">
        <v>0</v>
      </c>
      <c r="H10" s="114" t="s">
        <v>0</v>
      </c>
      <c r="I10" s="114" t="s">
        <v>0</v>
      </c>
      <c r="J10" s="114" t="s">
        <v>0</v>
      </c>
    </row>
    <row r="11" spans="1:10" ht="10.5" customHeight="1">
      <c r="A11" s="43"/>
      <c r="E11" s="34"/>
      <c r="F11" s="114"/>
      <c r="G11" s="114"/>
      <c r="H11" s="114"/>
      <c r="I11" s="114"/>
      <c r="J11" s="114"/>
    </row>
    <row r="12" spans="1:10" ht="13.5" customHeight="1">
      <c r="A12" s="109" t="s">
        <v>117</v>
      </c>
      <c r="B12" s="71"/>
      <c r="C12" s="71"/>
      <c r="D12" s="71"/>
      <c r="E12" s="72"/>
      <c r="F12" s="114"/>
      <c r="G12" s="114"/>
      <c r="H12" s="114"/>
      <c r="I12" s="114"/>
      <c r="J12" s="114"/>
    </row>
    <row r="13" spans="6:10" ht="11.25" customHeight="1">
      <c r="F13" s="114"/>
      <c r="G13" s="43"/>
      <c r="H13" s="43"/>
      <c r="I13" s="114"/>
      <c r="J13" s="114"/>
    </row>
    <row r="14" spans="1:10" ht="13.5" customHeight="1">
      <c r="A14" s="43" t="s">
        <v>97</v>
      </c>
      <c r="B14" s="43"/>
      <c r="C14" s="43"/>
      <c r="D14" s="43"/>
      <c r="F14" s="116">
        <v>91280</v>
      </c>
      <c r="G14" s="78">
        <v>15950</v>
      </c>
      <c r="H14" s="78">
        <v>398</v>
      </c>
      <c r="I14" s="116">
        <v>-6133</v>
      </c>
      <c r="J14" s="116">
        <f>SUM(F14:I14)</f>
        <v>101495</v>
      </c>
    </row>
    <row r="15" spans="1:10" ht="11.25" customHeight="1">
      <c r="A15" s="43"/>
      <c r="B15" s="43"/>
      <c r="C15" s="43"/>
      <c r="D15" s="43"/>
      <c r="F15" s="78"/>
      <c r="G15" s="78"/>
      <c r="H15" s="78"/>
      <c r="I15" s="78"/>
      <c r="J15" s="117"/>
    </row>
    <row r="16" spans="1:10" ht="13.5" customHeight="1">
      <c r="A16" s="43" t="s">
        <v>82</v>
      </c>
      <c r="B16" s="43"/>
      <c r="C16" s="43"/>
      <c r="D16" s="43"/>
      <c r="F16" s="118"/>
      <c r="G16" s="118"/>
      <c r="H16" s="118"/>
      <c r="I16" s="116"/>
      <c r="J16" s="117"/>
    </row>
    <row r="17" spans="1:10" ht="13.5" customHeight="1">
      <c r="A17" s="123" t="s">
        <v>83</v>
      </c>
      <c r="B17" s="43"/>
      <c r="C17" s="43"/>
      <c r="D17" s="43"/>
      <c r="F17" s="118">
        <v>0</v>
      </c>
      <c r="G17" s="118">
        <v>0</v>
      </c>
      <c r="H17" s="118">
        <v>0</v>
      </c>
      <c r="I17" s="116">
        <v>0</v>
      </c>
      <c r="J17" s="117">
        <f>SUM(F17:I17)</f>
        <v>0</v>
      </c>
    </row>
    <row r="18" spans="1:10" ht="11.25" customHeight="1">
      <c r="A18" s="123"/>
      <c r="B18" s="43"/>
      <c r="C18" s="43"/>
      <c r="D18" s="43"/>
      <c r="F18" s="118"/>
      <c r="G18" s="118"/>
      <c r="H18" s="118"/>
      <c r="I18" s="116"/>
      <c r="J18" s="117"/>
    </row>
    <row r="19" spans="1:10" ht="13.5" customHeight="1" hidden="1">
      <c r="A19" s="43" t="s">
        <v>78</v>
      </c>
      <c r="B19" s="43"/>
      <c r="C19" s="43"/>
      <c r="D19" s="43"/>
      <c r="F19" s="118">
        <v>0</v>
      </c>
      <c r="G19" s="118">
        <v>0</v>
      </c>
      <c r="H19" s="118">
        <v>0</v>
      </c>
      <c r="I19" s="116">
        <f>-25+25</f>
        <v>0</v>
      </c>
      <c r="J19" s="117">
        <f>SUM(F19:I19)</f>
        <v>0</v>
      </c>
    </row>
    <row r="20" spans="1:10" ht="12" customHeight="1" hidden="1">
      <c r="A20" s="43"/>
      <c r="B20" s="43"/>
      <c r="C20" s="43"/>
      <c r="D20" s="43"/>
      <c r="F20" s="118"/>
      <c r="G20" s="118"/>
      <c r="H20" s="118"/>
      <c r="I20" s="116"/>
      <c r="J20" s="117"/>
    </row>
    <row r="21" spans="1:10" ht="13.5" customHeight="1">
      <c r="A21" s="43" t="s">
        <v>76</v>
      </c>
      <c r="B21" s="43"/>
      <c r="C21" s="43"/>
      <c r="D21" s="43"/>
      <c r="F21" s="118">
        <v>0</v>
      </c>
      <c r="G21" s="118">
        <v>0</v>
      </c>
      <c r="H21" s="118">
        <v>0</v>
      </c>
      <c r="I21" s="78">
        <f>income_s!F38</f>
        <v>4678</v>
      </c>
      <c r="J21" s="117">
        <f>SUM(F21:I21)</f>
        <v>4678</v>
      </c>
    </row>
    <row r="22" spans="1:10" ht="11.25" customHeight="1">
      <c r="A22" s="43"/>
      <c r="B22" s="43"/>
      <c r="C22" s="43"/>
      <c r="D22" s="43"/>
      <c r="F22" s="116"/>
      <c r="G22" s="116"/>
      <c r="H22" s="116"/>
      <c r="I22" s="78"/>
      <c r="J22" s="117"/>
    </row>
    <row r="23" spans="1:10" ht="13.5" customHeight="1">
      <c r="A23" s="43" t="s">
        <v>101</v>
      </c>
      <c r="B23" s="43"/>
      <c r="C23" s="43"/>
      <c r="D23" s="43"/>
      <c r="F23" s="116">
        <v>0</v>
      </c>
      <c r="G23" s="116">
        <v>0</v>
      </c>
      <c r="H23" s="116">
        <v>0</v>
      </c>
      <c r="I23" s="78">
        <f>'[2]CPL'!$AB$78/1000</f>
        <v>-1305.3</v>
      </c>
      <c r="J23" s="117">
        <f>SUM(F23:I23)</f>
        <v>-1305.3</v>
      </c>
    </row>
    <row r="24" spans="1:10" ht="11.25" customHeight="1">
      <c r="A24" s="43"/>
      <c r="B24" s="43"/>
      <c r="C24" s="43"/>
      <c r="D24" s="43"/>
      <c r="F24" s="119"/>
      <c r="G24" s="119"/>
      <c r="H24" s="119"/>
      <c r="I24" s="120"/>
      <c r="J24" s="121"/>
    </row>
    <row r="25" spans="1:10" ht="16.5" customHeight="1">
      <c r="A25" s="43" t="s">
        <v>109</v>
      </c>
      <c r="B25" s="43"/>
      <c r="C25" s="43"/>
      <c r="D25" s="43"/>
      <c r="E25" s="39"/>
      <c r="F25" s="78">
        <f>SUM(F14:F24)</f>
        <v>91280</v>
      </c>
      <c r="G25" s="78">
        <f>SUM(G14:G24)</f>
        <v>15950</v>
      </c>
      <c r="H25" s="78">
        <f>SUM(H14:H24)</f>
        <v>398</v>
      </c>
      <c r="I25" s="78">
        <f>SUM(I14:I24)</f>
        <v>-2760.3</v>
      </c>
      <c r="J25" s="78">
        <f>SUM(J14:J24)</f>
        <v>104867.7</v>
      </c>
    </row>
    <row r="26" spans="1:10" ht="3.75" customHeight="1" thickBot="1">
      <c r="A26" s="43"/>
      <c r="B26" s="43"/>
      <c r="C26" s="43"/>
      <c r="D26" s="43"/>
      <c r="E26" s="39"/>
      <c r="F26" s="82"/>
      <c r="G26" s="82"/>
      <c r="H26" s="82"/>
      <c r="I26" s="82"/>
      <c r="J26" s="82"/>
    </row>
    <row r="27" ht="12" customHeight="1" thickTop="1">
      <c r="E27" s="39"/>
    </row>
    <row r="28" ht="15" customHeight="1">
      <c r="E28" s="39"/>
    </row>
    <row r="29" ht="17.25" customHeight="1">
      <c r="E29" s="39"/>
    </row>
    <row r="30" ht="12" customHeight="1">
      <c r="E30" s="39"/>
    </row>
    <row r="31" spans="1:5" ht="15.75" customHeight="1">
      <c r="A31" s="109" t="s">
        <v>118</v>
      </c>
      <c r="E31" s="39"/>
    </row>
    <row r="32" ht="11.25" customHeight="1"/>
    <row r="33" spans="1:10" ht="13.5" customHeight="1">
      <c r="A33" s="31" t="s">
        <v>81</v>
      </c>
      <c r="F33" s="31">
        <v>90506</v>
      </c>
      <c r="G33" s="31">
        <v>15493</v>
      </c>
      <c r="H33" s="31">
        <v>1078</v>
      </c>
      <c r="I33" s="31">
        <v>-10322</v>
      </c>
      <c r="J33" s="36">
        <f>SUM(F33:I33)</f>
        <v>96755</v>
      </c>
    </row>
    <row r="34" spans="6:10" ht="11.25" customHeight="1">
      <c r="F34" s="39"/>
      <c r="G34" s="39"/>
      <c r="H34" s="39"/>
      <c r="I34" s="34"/>
      <c r="J34" s="36"/>
    </row>
    <row r="35" spans="1:10" ht="13.5" customHeight="1">
      <c r="A35" s="31" t="s">
        <v>82</v>
      </c>
      <c r="F35" s="39"/>
      <c r="G35" s="39"/>
      <c r="H35" s="39"/>
      <c r="I35" s="34"/>
      <c r="J35" s="36"/>
    </row>
    <row r="36" spans="1:10" ht="13.5" customHeight="1">
      <c r="A36" s="67" t="s">
        <v>83</v>
      </c>
      <c r="F36" s="39">
        <v>774</v>
      </c>
      <c r="G36" s="39">
        <v>457</v>
      </c>
      <c r="H36" s="39">
        <v>0</v>
      </c>
      <c r="I36" s="34">
        <v>0</v>
      </c>
      <c r="J36" s="36">
        <f>SUM(F36:I36)</f>
        <v>1231</v>
      </c>
    </row>
    <row r="37" spans="6:10" ht="11.25" customHeight="1">
      <c r="F37" s="39"/>
      <c r="G37" s="39"/>
      <c r="H37" s="39"/>
      <c r="I37" s="34"/>
      <c r="J37" s="36"/>
    </row>
    <row r="38" spans="1:10" ht="15" customHeight="1">
      <c r="A38" s="31" t="s">
        <v>111</v>
      </c>
      <c r="F38" s="39"/>
      <c r="G38" s="39"/>
      <c r="H38" s="39"/>
      <c r="I38" s="34"/>
      <c r="J38" s="36"/>
    </row>
    <row r="39" spans="1:10" ht="15" customHeight="1">
      <c r="A39" s="31" t="s">
        <v>112</v>
      </c>
      <c r="F39" s="39"/>
      <c r="G39" s="39"/>
      <c r="H39" s="39">
        <v>-680</v>
      </c>
      <c r="I39" s="34">
        <v>680</v>
      </c>
      <c r="J39" s="36">
        <f>SUM(F39:I39)</f>
        <v>0</v>
      </c>
    </row>
    <row r="40" spans="6:10" ht="11.25" customHeight="1">
      <c r="F40" s="39"/>
      <c r="G40" s="39"/>
      <c r="H40" s="39"/>
      <c r="I40" s="34"/>
      <c r="J40" s="36"/>
    </row>
    <row r="41" spans="1:10" ht="13.5" customHeight="1">
      <c r="A41" s="31" t="s">
        <v>76</v>
      </c>
      <c r="F41" s="39">
        <v>0</v>
      </c>
      <c r="G41" s="39">
        <v>0</v>
      </c>
      <c r="H41" s="39">
        <v>0</v>
      </c>
      <c r="I41" s="31">
        <v>4506</v>
      </c>
      <c r="J41" s="36">
        <f>SUM(F41:I41)</f>
        <v>4506</v>
      </c>
    </row>
    <row r="42" spans="6:10" ht="11.25" customHeight="1">
      <c r="F42" s="39"/>
      <c r="G42" s="39"/>
      <c r="H42" s="39"/>
      <c r="J42" s="36"/>
    </row>
    <row r="43" spans="1:10" ht="13.5" customHeight="1">
      <c r="A43" s="31" t="s">
        <v>101</v>
      </c>
      <c r="F43" s="39">
        <v>0</v>
      </c>
      <c r="G43" s="39">
        <v>0</v>
      </c>
      <c r="H43" s="39">
        <v>0</v>
      </c>
      <c r="I43" s="31">
        <v>-997</v>
      </c>
      <c r="J43" s="36">
        <f>SUM(F43:I43)</f>
        <v>-997</v>
      </c>
    </row>
    <row r="44" spans="5:10" ht="11.25" customHeight="1">
      <c r="E44" s="40"/>
      <c r="F44" s="38"/>
      <c r="G44" s="38"/>
      <c r="H44" s="38"/>
      <c r="I44" s="37"/>
      <c r="J44" s="38"/>
    </row>
    <row r="45" spans="1:10" ht="16.5" customHeight="1">
      <c r="A45" s="31" t="s">
        <v>110</v>
      </c>
      <c r="E45" s="39"/>
      <c r="F45" s="31">
        <f>SUM(F33:F44)</f>
        <v>91280</v>
      </c>
      <c r="G45" s="31">
        <f>SUM(G33:G44)</f>
        <v>15950</v>
      </c>
      <c r="H45" s="31">
        <f>SUM(H33:H44)</f>
        <v>398</v>
      </c>
      <c r="I45" s="31">
        <f>SUM(I33:I44)</f>
        <v>-6133</v>
      </c>
      <c r="J45" s="31">
        <f>SUM(J33:J44)</f>
        <v>101495</v>
      </c>
    </row>
    <row r="46" spans="5:10" ht="3.75" customHeight="1" thickBot="1">
      <c r="E46" s="39"/>
      <c r="F46" s="41"/>
      <c r="G46" s="41"/>
      <c r="H46" s="41"/>
      <c r="I46" s="41"/>
      <c r="J46" s="41"/>
    </row>
    <row r="47" ht="13.5" thickTop="1">
      <c r="E47" s="39"/>
    </row>
    <row r="48" ht="12.75">
      <c r="E48" s="39"/>
    </row>
    <row r="49" ht="12.75">
      <c r="E49" s="39"/>
    </row>
    <row r="50" ht="12.75">
      <c r="E50" s="39"/>
    </row>
    <row r="51" ht="12.75">
      <c r="E51" s="39"/>
    </row>
    <row r="52" ht="15.75" customHeight="1"/>
    <row r="53" ht="12.75">
      <c r="A53" s="13" t="s">
        <v>88</v>
      </c>
    </row>
    <row r="54" ht="12.75">
      <c r="A54" s="13" t="s">
        <v>93</v>
      </c>
    </row>
  </sheetData>
  <printOptions/>
  <pageMargins left="0.63" right="0.3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&amp;RFN:&amp;F&amp;A
DATE:&amp;D&amp;T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J123"/>
  <sheetViews>
    <sheetView showGridLines="0" tabSelected="1" workbookViewId="0" topLeftCell="A1">
      <selection activeCell="B35" sqref="B35"/>
    </sheetView>
  </sheetViews>
  <sheetFormatPr defaultColWidth="9.33203125" defaultRowHeight="12.75"/>
  <cols>
    <col min="1" max="1" width="5.16015625" style="4" customWidth="1"/>
    <col min="2" max="2" width="4.33203125" style="4" customWidth="1"/>
    <col min="3" max="3" width="46.16015625" style="4" customWidth="1"/>
    <col min="4" max="4" width="3.16015625" style="4" customWidth="1"/>
    <col min="5" max="5" width="3.83203125" style="4" customWidth="1"/>
    <col min="6" max="6" width="16.16015625" style="4" customWidth="1"/>
    <col min="7" max="7" width="5.5" style="4" customWidth="1"/>
    <col min="8" max="8" width="16.16015625" style="4" customWidth="1"/>
    <col min="9" max="9" width="11.5" style="4" customWidth="1"/>
    <col min="10" max="16384" width="9.33203125" style="4" customWidth="1"/>
  </cols>
  <sheetData>
    <row r="1" spans="2:8" ht="12.75">
      <c r="B1" s="29" t="s">
        <v>6</v>
      </c>
      <c r="C1" s="7"/>
      <c r="D1" s="7"/>
      <c r="E1" s="7"/>
      <c r="H1" s="7" t="s">
        <v>13</v>
      </c>
    </row>
    <row r="2" spans="2:8" ht="12.75" customHeight="1">
      <c r="B2" s="29" t="s">
        <v>30</v>
      </c>
      <c r="G2" s="7"/>
      <c r="H2" s="50"/>
    </row>
    <row r="3" spans="2:8" ht="9" customHeight="1">
      <c r="B3" s="29"/>
      <c r="G3" s="7"/>
      <c r="H3" s="50"/>
    </row>
    <row r="4" spans="2:8" ht="12.75">
      <c r="B4" s="6" t="s">
        <v>131</v>
      </c>
      <c r="G4" s="5"/>
      <c r="H4" s="51"/>
    </row>
    <row r="5" spans="2:8" ht="12.75">
      <c r="B5" s="4" t="s">
        <v>15</v>
      </c>
      <c r="F5" s="5"/>
      <c r="G5" s="5"/>
      <c r="H5" s="51"/>
    </row>
    <row r="6" spans="6:8" ht="12.75">
      <c r="F6" s="5"/>
      <c r="G6" s="5"/>
      <c r="H6" s="51"/>
    </row>
    <row r="7" spans="3:8" ht="12.75">
      <c r="C7" s="52"/>
      <c r="D7" s="52"/>
      <c r="E7" s="52"/>
      <c r="F7" s="5"/>
      <c r="G7" s="5"/>
      <c r="H7" s="51"/>
    </row>
    <row r="8" spans="1:8" ht="12.75">
      <c r="A8" s="8"/>
      <c r="C8" s="53"/>
      <c r="D8" s="53"/>
      <c r="E8" s="53"/>
      <c r="F8" s="80" t="s">
        <v>117</v>
      </c>
      <c r="G8" s="5"/>
      <c r="H8" s="54" t="s">
        <v>118</v>
      </c>
    </row>
    <row r="9" spans="1:8" ht="12.75">
      <c r="A9" s="8"/>
      <c r="E9" s="5"/>
      <c r="F9" s="51" t="s">
        <v>0</v>
      </c>
      <c r="G9" s="5"/>
      <c r="H9" s="51" t="s">
        <v>0</v>
      </c>
    </row>
    <row r="10" spans="1:8" ht="14.25" customHeight="1">
      <c r="A10" s="8"/>
      <c r="B10" s="7" t="s">
        <v>121</v>
      </c>
      <c r="F10" s="5"/>
      <c r="G10" s="5"/>
      <c r="H10" s="76"/>
    </row>
    <row r="11" spans="1:8" ht="13.5" customHeight="1">
      <c r="A11" s="8"/>
      <c r="B11" s="4" t="s">
        <v>92</v>
      </c>
      <c r="F11" s="88">
        <v>5034</v>
      </c>
      <c r="G11" s="44"/>
      <c r="H11" s="75">
        <v>4800</v>
      </c>
    </row>
    <row r="12" spans="1:8" ht="11.25" customHeight="1">
      <c r="A12" s="8"/>
      <c r="F12" s="126"/>
      <c r="G12" s="44"/>
      <c r="H12" s="73"/>
    </row>
    <row r="13" spans="1:8" ht="12.75">
      <c r="A13" s="8"/>
      <c r="B13" s="1" t="s">
        <v>66</v>
      </c>
      <c r="F13" s="127"/>
      <c r="G13" s="44"/>
      <c r="H13" s="73"/>
    </row>
    <row r="14" spans="1:8" ht="12.75">
      <c r="A14" s="8"/>
      <c r="B14" s="4" t="s">
        <v>7</v>
      </c>
      <c r="E14" s="8"/>
      <c r="F14" s="128">
        <v>1868</v>
      </c>
      <c r="G14" s="44"/>
      <c r="H14" s="73">
        <v>2735</v>
      </c>
    </row>
    <row r="15" spans="1:8" ht="12" customHeight="1">
      <c r="A15" s="8"/>
      <c r="B15" s="4" t="s">
        <v>64</v>
      </c>
      <c r="E15" s="8"/>
      <c r="F15" s="128">
        <v>-1020</v>
      </c>
      <c r="G15" s="44"/>
      <c r="H15" s="75">
        <v>-3752</v>
      </c>
    </row>
    <row r="16" spans="1:8" ht="12.75" customHeight="1">
      <c r="A16" s="8"/>
      <c r="B16" s="4" t="s">
        <v>68</v>
      </c>
      <c r="E16" s="8"/>
      <c r="F16" s="129">
        <v>601</v>
      </c>
      <c r="G16" s="44"/>
      <c r="H16" s="73">
        <v>1313</v>
      </c>
    </row>
    <row r="17" spans="1:8" ht="1.5" customHeight="1">
      <c r="A17" s="8"/>
      <c r="E17" s="8"/>
      <c r="F17" s="130"/>
      <c r="G17" s="44"/>
      <c r="H17" s="74"/>
    </row>
    <row r="18" spans="1:9" ht="11.25" customHeight="1">
      <c r="A18" s="8"/>
      <c r="B18" s="4" t="s">
        <v>8</v>
      </c>
      <c r="E18" s="8"/>
      <c r="F18" s="131">
        <f>SUM(F11:F16)</f>
        <v>6483</v>
      </c>
      <c r="G18" s="44"/>
      <c r="H18" s="73">
        <f>SUM(H11:H16)</f>
        <v>5096</v>
      </c>
      <c r="I18" s="52"/>
    </row>
    <row r="19" spans="1:9" ht="10.5" customHeight="1">
      <c r="A19" s="8"/>
      <c r="E19" s="8"/>
      <c r="F19" s="131"/>
      <c r="G19" s="44"/>
      <c r="H19" s="73"/>
      <c r="I19" s="52"/>
    </row>
    <row r="20" spans="1:8" ht="12.75">
      <c r="A20" s="8"/>
      <c r="B20" s="4" t="s">
        <v>9</v>
      </c>
      <c r="C20" s="57"/>
      <c r="D20" s="57"/>
      <c r="E20" s="8"/>
      <c r="F20" s="132">
        <v>21934</v>
      </c>
      <c r="G20" s="44"/>
      <c r="H20" s="75">
        <v>-277</v>
      </c>
    </row>
    <row r="21" spans="1:8" ht="12" customHeight="1">
      <c r="A21" s="8"/>
      <c r="B21" s="4" t="s">
        <v>10</v>
      </c>
      <c r="C21" s="57"/>
      <c r="D21" s="57"/>
      <c r="E21" s="8"/>
      <c r="F21" s="91">
        <v>-1145</v>
      </c>
      <c r="G21" s="44"/>
      <c r="H21" s="77">
        <v>-58</v>
      </c>
    </row>
    <row r="22" spans="1:8" ht="12.75">
      <c r="A22" s="8"/>
      <c r="B22" s="4" t="s">
        <v>113</v>
      </c>
      <c r="C22" s="57"/>
      <c r="D22" s="57"/>
      <c r="E22" s="66"/>
      <c r="F22" s="133">
        <f>SUM(F18:F21)</f>
        <v>27272</v>
      </c>
      <c r="G22" s="44"/>
      <c r="H22" s="75">
        <f>SUM(H18:H21)</f>
        <v>4761</v>
      </c>
    </row>
    <row r="23" spans="1:8" ht="10.5" customHeight="1">
      <c r="A23" s="8"/>
      <c r="C23" s="57"/>
      <c r="D23" s="57"/>
      <c r="E23" s="66"/>
      <c r="F23" s="129"/>
      <c r="G23" s="44"/>
      <c r="H23" s="73"/>
    </row>
    <row r="24" spans="1:8" ht="12.75">
      <c r="A24" s="8"/>
      <c r="B24" s="4" t="s">
        <v>65</v>
      </c>
      <c r="C24" s="57"/>
      <c r="D24" s="57"/>
      <c r="E24" s="8"/>
      <c r="F24" s="133">
        <v>-601</v>
      </c>
      <c r="G24" s="44"/>
      <c r="H24" s="75">
        <v>-1313</v>
      </c>
    </row>
    <row r="25" spans="1:8" ht="12.75">
      <c r="A25" s="8"/>
      <c r="B25" s="4" t="s">
        <v>67</v>
      </c>
      <c r="C25" s="57"/>
      <c r="D25" s="57"/>
      <c r="E25" s="8"/>
      <c r="F25" s="133">
        <v>-233</v>
      </c>
      <c r="G25" s="44"/>
      <c r="H25" s="75">
        <v>-831</v>
      </c>
    </row>
    <row r="26" spans="1:8" ht="12.75">
      <c r="A26" s="8"/>
      <c r="B26" s="4" t="s">
        <v>85</v>
      </c>
      <c r="C26" s="57"/>
      <c r="D26" s="57"/>
      <c r="E26" s="8"/>
      <c r="F26" s="91">
        <v>1429</v>
      </c>
      <c r="G26" s="44"/>
      <c r="H26" s="81">
        <v>143</v>
      </c>
    </row>
    <row r="27" spans="1:8" ht="12.75">
      <c r="A27" s="8"/>
      <c r="B27" s="4" t="s">
        <v>114</v>
      </c>
      <c r="C27" s="57"/>
      <c r="D27" s="57"/>
      <c r="E27" s="66"/>
      <c r="F27" s="133">
        <f>F22+F24+F25+F26</f>
        <v>27867</v>
      </c>
      <c r="G27" s="44"/>
      <c r="H27" s="75">
        <f>SUM(H22:H26)</f>
        <v>2760</v>
      </c>
    </row>
    <row r="28" spans="1:8" ht="10.5" customHeight="1">
      <c r="A28" s="8"/>
      <c r="C28" s="57"/>
      <c r="D28" s="57"/>
      <c r="E28" s="66"/>
      <c r="F28" s="129"/>
      <c r="G28" s="44"/>
      <c r="H28" s="73"/>
    </row>
    <row r="29" spans="1:8" ht="12.75">
      <c r="A29" s="8"/>
      <c r="B29" s="7" t="s">
        <v>11</v>
      </c>
      <c r="C29" s="57"/>
      <c r="D29" s="57"/>
      <c r="E29" s="66"/>
      <c r="F29" s="129"/>
      <c r="G29" s="44"/>
      <c r="H29" s="73"/>
    </row>
    <row r="30" spans="1:8" ht="12.75">
      <c r="A30" s="8"/>
      <c r="B30" s="4" t="s">
        <v>72</v>
      </c>
      <c r="E30" s="8"/>
      <c r="F30" s="134">
        <v>-259</v>
      </c>
      <c r="G30" s="46"/>
      <c r="H30" s="79">
        <v>4558</v>
      </c>
    </row>
    <row r="31" spans="1:8" ht="12.75">
      <c r="A31" s="8"/>
      <c r="B31" s="4" t="s">
        <v>122</v>
      </c>
      <c r="E31" s="8"/>
      <c r="F31" s="135">
        <v>-15409</v>
      </c>
      <c r="G31" s="46"/>
      <c r="H31" s="124">
        <v>0</v>
      </c>
    </row>
    <row r="32" spans="1:8" ht="12.75">
      <c r="A32" s="8"/>
      <c r="B32" s="4" t="s">
        <v>123</v>
      </c>
      <c r="E32" s="8"/>
      <c r="F32" s="135">
        <v>-1007</v>
      </c>
      <c r="G32" s="46"/>
      <c r="H32" s="83">
        <v>-797</v>
      </c>
    </row>
    <row r="33" spans="1:8" ht="12.75">
      <c r="A33" s="8"/>
      <c r="B33" s="4" t="s">
        <v>128</v>
      </c>
      <c r="E33" s="8"/>
      <c r="F33" s="135">
        <v>-1300</v>
      </c>
      <c r="G33" s="46"/>
      <c r="H33" s="83">
        <v>-201</v>
      </c>
    </row>
    <row r="34" spans="1:8" ht="12.75">
      <c r="A34" s="8"/>
      <c r="B34" s="4" t="s">
        <v>133</v>
      </c>
      <c r="E34" s="8"/>
      <c r="F34" s="136">
        <v>4594</v>
      </c>
      <c r="G34" s="46"/>
      <c r="H34" s="85">
        <v>-10750</v>
      </c>
    </row>
    <row r="35" spans="1:8" ht="12.75">
      <c r="A35" s="8"/>
      <c r="B35" s="4" t="s">
        <v>124</v>
      </c>
      <c r="E35" s="8"/>
      <c r="F35" s="137">
        <f>SUM(F30:F34)</f>
        <v>-13381</v>
      </c>
      <c r="G35" s="46"/>
      <c r="H35" s="75">
        <f>SUM(H30:H34)</f>
        <v>-7190</v>
      </c>
    </row>
    <row r="36" spans="1:8" ht="10.5" customHeight="1">
      <c r="A36" s="8"/>
      <c r="C36" s="57"/>
      <c r="D36" s="57"/>
      <c r="E36" s="66"/>
      <c r="F36" s="129"/>
      <c r="G36" s="44"/>
      <c r="H36" s="73"/>
    </row>
    <row r="37" spans="1:8" ht="12.75">
      <c r="A37" s="8"/>
      <c r="B37" s="7" t="s">
        <v>12</v>
      </c>
      <c r="C37" s="57"/>
      <c r="D37" s="57"/>
      <c r="E37" s="66"/>
      <c r="F37" s="129"/>
      <c r="G37" s="44"/>
      <c r="H37" s="73"/>
    </row>
    <row r="38" spans="1:8" ht="12.75">
      <c r="A38" s="8"/>
      <c r="B38" s="4" t="s">
        <v>52</v>
      </c>
      <c r="C38" s="58"/>
      <c r="D38" s="58"/>
      <c r="E38" s="8"/>
      <c r="F38" s="138">
        <v>-3893</v>
      </c>
      <c r="G38" s="44"/>
      <c r="H38" s="79">
        <v>11777</v>
      </c>
    </row>
    <row r="39" spans="1:8" ht="12.75">
      <c r="A39" s="8"/>
      <c r="B39" t="s">
        <v>102</v>
      </c>
      <c r="C39" s="58"/>
      <c r="D39" s="58"/>
      <c r="E39" s="8"/>
      <c r="F39" s="139">
        <v>0</v>
      </c>
      <c r="G39" s="44"/>
      <c r="H39" s="83">
        <v>1231</v>
      </c>
    </row>
    <row r="40" spans="1:8" ht="12.75">
      <c r="A40" s="8"/>
      <c r="B40" s="4" t="s">
        <v>91</v>
      </c>
      <c r="C40" s="58"/>
      <c r="D40" s="58"/>
      <c r="E40" s="8"/>
      <c r="F40" s="140">
        <v>-1336</v>
      </c>
      <c r="G40" s="44"/>
      <c r="H40" s="84">
        <v>-997</v>
      </c>
    </row>
    <row r="41" spans="1:8" ht="12.75">
      <c r="A41" s="8"/>
      <c r="B41" s="4" t="s">
        <v>103</v>
      </c>
      <c r="C41" s="57"/>
      <c r="D41" s="57"/>
      <c r="E41" s="8"/>
      <c r="F41" s="141">
        <f>SUM(F38:F40)</f>
        <v>-5229</v>
      </c>
      <c r="G41" s="44"/>
      <c r="H41" s="75">
        <f>SUM(H38:H40)</f>
        <v>12011</v>
      </c>
    </row>
    <row r="42" spans="1:8" ht="1.5" customHeight="1">
      <c r="A42" s="8"/>
      <c r="C42" s="57"/>
      <c r="D42" s="57"/>
      <c r="E42" s="66"/>
      <c r="F42" s="130"/>
      <c r="G42" s="46"/>
      <c r="H42" s="74"/>
    </row>
    <row r="43" spans="1:8" ht="2.25" customHeight="1">
      <c r="A43" s="8"/>
      <c r="C43" s="57"/>
      <c r="D43" s="57"/>
      <c r="E43" s="66"/>
      <c r="F43" s="129"/>
      <c r="G43" s="46"/>
      <c r="H43" s="73"/>
    </row>
    <row r="44" spans="1:8" ht="12.75" customHeight="1">
      <c r="A44" s="8"/>
      <c r="B44" s="7" t="s">
        <v>115</v>
      </c>
      <c r="C44" s="7"/>
      <c r="E44" s="66"/>
      <c r="F44" s="133">
        <f>F27+F35+F41</f>
        <v>9257</v>
      </c>
      <c r="G44" s="46"/>
      <c r="H44" s="75">
        <f>H27+H35+H41</f>
        <v>7581</v>
      </c>
    </row>
    <row r="45" spans="1:8" ht="6" customHeight="1">
      <c r="A45" s="8"/>
      <c r="B45" s="7"/>
      <c r="C45" s="125"/>
      <c r="D45" s="59"/>
      <c r="E45" s="66"/>
      <c r="F45" s="129"/>
      <c r="G45" s="46"/>
      <c r="H45" s="75"/>
    </row>
    <row r="46" spans="1:8" ht="13.5">
      <c r="A46" s="8"/>
      <c r="B46" s="7" t="s">
        <v>98</v>
      </c>
      <c r="C46" s="125"/>
      <c r="D46" s="59"/>
      <c r="E46" s="66"/>
      <c r="F46" s="141">
        <v>-2932</v>
      </c>
      <c r="G46" s="46"/>
      <c r="H46" s="75">
        <v>-11028</v>
      </c>
    </row>
    <row r="47" spans="1:8" ht="6" customHeight="1">
      <c r="A47" s="8"/>
      <c r="B47" s="7"/>
      <c r="C47" s="125"/>
      <c r="D47" s="59"/>
      <c r="E47" s="66"/>
      <c r="F47" s="142"/>
      <c r="G47" s="46"/>
      <c r="H47" s="60"/>
    </row>
    <row r="48" spans="1:10" ht="15.75" customHeight="1" thickBot="1">
      <c r="A48" s="8"/>
      <c r="B48" s="7" t="s">
        <v>99</v>
      </c>
      <c r="C48" s="125"/>
      <c r="D48" s="59"/>
      <c r="E48" s="66"/>
      <c r="F48" s="143">
        <f>SUM(F44:F46)</f>
        <v>6325</v>
      </c>
      <c r="G48" s="46"/>
      <c r="H48" s="68">
        <f>SUM(H44:H46)</f>
        <v>-3447</v>
      </c>
      <c r="I48" s="61"/>
      <c r="J48" s="62"/>
    </row>
    <row r="49" spans="1:8" ht="13.5" thickTop="1">
      <c r="A49" s="8"/>
      <c r="C49" s="9"/>
      <c r="D49" s="9"/>
      <c r="E49" s="9"/>
      <c r="F49" s="21"/>
      <c r="G49" s="11"/>
      <c r="H49" s="10"/>
    </row>
    <row r="50" spans="1:8" ht="12" customHeight="1">
      <c r="A50" s="8"/>
      <c r="C50" s="9"/>
      <c r="D50" s="9"/>
      <c r="E50" s="9"/>
      <c r="F50" s="11"/>
      <c r="G50" s="11"/>
      <c r="H50" s="10"/>
    </row>
    <row r="51" spans="1:8" ht="12" customHeight="1">
      <c r="A51" s="8"/>
      <c r="C51" s="9"/>
      <c r="D51" s="9"/>
      <c r="E51" s="9"/>
      <c r="F51" s="28"/>
      <c r="G51" s="44"/>
      <c r="H51" s="56"/>
    </row>
    <row r="52" spans="1:8" ht="15.75" customHeight="1">
      <c r="A52" s="8"/>
      <c r="C52" s="9"/>
      <c r="D52" s="9"/>
      <c r="E52" s="9"/>
      <c r="F52" s="28"/>
      <c r="G52" s="44"/>
      <c r="H52" s="56"/>
    </row>
    <row r="53" spans="1:8" ht="15.75" customHeight="1" hidden="1">
      <c r="A53" s="8"/>
      <c r="C53" s="9"/>
      <c r="D53" s="9"/>
      <c r="E53" s="9"/>
      <c r="F53" s="28" t="e">
        <f>F48-#REF!</f>
        <v>#REF!</v>
      </c>
      <c r="G53" s="44"/>
      <c r="H53" s="56"/>
    </row>
    <row r="54" spans="1:8" ht="12.75">
      <c r="A54" s="8"/>
      <c r="C54" s="9"/>
      <c r="D54" s="9"/>
      <c r="E54" s="9"/>
      <c r="F54" s="44"/>
      <c r="G54" s="44"/>
      <c r="H54" s="56"/>
    </row>
    <row r="55" spans="1:8" ht="12.75">
      <c r="A55" s="8"/>
      <c r="B55" s="13" t="s">
        <v>89</v>
      </c>
      <c r="F55" s="44"/>
      <c r="G55" s="44"/>
      <c r="H55" s="44"/>
    </row>
    <row r="56" spans="1:8" ht="12.75">
      <c r="A56" s="8"/>
      <c r="B56" s="13" t="s">
        <v>93</v>
      </c>
      <c r="F56" s="44"/>
      <c r="G56" s="44"/>
      <c r="H56" s="44"/>
    </row>
    <row r="57" spans="1:8" ht="12.75">
      <c r="A57" s="8"/>
      <c r="F57" s="44"/>
      <c r="G57" s="44"/>
      <c r="H57" s="44"/>
    </row>
    <row r="58" spans="1:8" ht="12.75">
      <c r="A58" s="8"/>
      <c r="F58" s="44"/>
      <c r="G58" s="44"/>
      <c r="H58" s="44"/>
    </row>
    <row r="59" spans="1:8" ht="12.75">
      <c r="A59" s="8"/>
      <c r="F59" s="44"/>
      <c r="G59" s="44"/>
      <c r="H59" s="44"/>
    </row>
    <row r="60" spans="1:8" ht="12.75">
      <c r="A60" s="8"/>
      <c r="F60" s="44"/>
      <c r="G60" s="44"/>
      <c r="H60" s="44"/>
    </row>
    <row r="61" spans="1:8" ht="12.75">
      <c r="A61" s="8"/>
      <c r="F61" s="44"/>
      <c r="G61" s="44"/>
      <c r="H61" s="44"/>
    </row>
    <row r="62" spans="1:8" ht="12.75">
      <c r="A62" s="8"/>
      <c r="F62" s="44"/>
      <c r="G62" s="44"/>
      <c r="H62" s="44"/>
    </row>
    <row r="63" spans="1:8" ht="12.75">
      <c r="A63" s="8"/>
      <c r="F63" s="44"/>
      <c r="G63" s="44"/>
      <c r="H63" s="44"/>
    </row>
    <row r="64" spans="1:8" ht="12.75">
      <c r="A64" s="8"/>
      <c r="F64" s="44"/>
      <c r="G64" s="44"/>
      <c r="H64" s="44"/>
    </row>
    <row r="65" spans="1:8" ht="12.75">
      <c r="A65" s="8"/>
      <c r="F65" s="44"/>
      <c r="G65" s="44"/>
      <c r="H65" s="44"/>
    </row>
    <row r="66" spans="1:8" ht="12.75">
      <c r="A66" s="8"/>
      <c r="F66" s="44"/>
      <c r="G66" s="44"/>
      <c r="H66" s="44"/>
    </row>
    <row r="67" spans="1:8" ht="12.75">
      <c r="A67" s="8"/>
      <c r="F67" s="44"/>
      <c r="G67" s="44"/>
      <c r="H67" s="44"/>
    </row>
    <row r="68" spans="1:8" ht="12.75">
      <c r="A68" s="8"/>
      <c r="F68" s="44"/>
      <c r="G68" s="44"/>
      <c r="H68" s="44"/>
    </row>
    <row r="69" spans="1:8" ht="12.75">
      <c r="A69" s="8"/>
      <c r="F69" s="44"/>
      <c r="G69" s="44"/>
      <c r="H69" s="44"/>
    </row>
    <row r="70" spans="1:8" ht="12.75">
      <c r="A70" s="8"/>
      <c r="F70" s="44"/>
      <c r="G70" s="44"/>
      <c r="H70" s="44"/>
    </row>
    <row r="71" spans="1:8" ht="12.75">
      <c r="A71" s="8"/>
      <c r="F71" s="44"/>
      <c r="G71" s="44"/>
      <c r="H71" s="44"/>
    </row>
    <row r="72" spans="1:8" ht="12.75">
      <c r="A72" s="8"/>
      <c r="F72" s="44"/>
      <c r="G72" s="44"/>
      <c r="H72" s="44"/>
    </row>
    <row r="73" spans="1:8" ht="12.75">
      <c r="A73" s="8"/>
      <c r="F73" s="44"/>
      <c r="G73" s="44"/>
      <c r="H73" s="44"/>
    </row>
    <row r="74" spans="1:8" ht="12.75">
      <c r="A74" s="8"/>
      <c r="F74" s="44"/>
      <c r="G74" s="44"/>
      <c r="H74" s="44"/>
    </row>
    <row r="75" spans="1:8" ht="12.75">
      <c r="A75" s="8"/>
      <c r="F75" s="44"/>
      <c r="G75" s="44"/>
      <c r="H75" s="44"/>
    </row>
    <row r="76" spans="1:8" ht="12.75">
      <c r="A76" s="8"/>
      <c r="F76" s="44"/>
      <c r="G76" s="44"/>
      <c r="H76" s="44"/>
    </row>
    <row r="77" spans="1:8" ht="12.75">
      <c r="A77" s="8"/>
      <c r="F77" s="44"/>
      <c r="G77" s="44"/>
      <c r="H77" s="44"/>
    </row>
    <row r="78" spans="1:8" ht="12.75">
      <c r="A78" s="8"/>
      <c r="F78" s="44"/>
      <c r="G78" s="44"/>
      <c r="H78" s="44"/>
    </row>
    <row r="79" spans="1:8" ht="12.75">
      <c r="A79" s="8"/>
      <c r="F79" s="44"/>
      <c r="G79" s="44"/>
      <c r="H79" s="44"/>
    </row>
    <row r="80" spans="1:8" ht="12.75">
      <c r="A80" s="8"/>
      <c r="F80" s="44"/>
      <c r="G80" s="44"/>
      <c r="H80" s="44"/>
    </row>
    <row r="81" spans="1:8" ht="12.75">
      <c r="A81" s="8"/>
      <c r="F81" s="44"/>
      <c r="G81" s="44"/>
      <c r="H81" s="44"/>
    </row>
    <row r="82" spans="1:8" ht="12.75">
      <c r="A82" s="8"/>
      <c r="F82" s="44"/>
      <c r="G82" s="44"/>
      <c r="H82" s="44"/>
    </row>
    <row r="83" spans="1:8" ht="12.75">
      <c r="A83" s="8"/>
      <c r="F83" s="44"/>
      <c r="G83" s="44"/>
      <c r="H83" s="44"/>
    </row>
    <row r="84" spans="1:8" ht="12.75">
      <c r="A84" s="8"/>
      <c r="F84" s="44"/>
      <c r="G84" s="44"/>
      <c r="H84" s="44"/>
    </row>
    <row r="85" spans="1:8" ht="12.75">
      <c r="A85" s="8"/>
      <c r="F85" s="44"/>
      <c r="G85" s="44"/>
      <c r="H85" s="44"/>
    </row>
    <row r="86" spans="1:8" ht="12.75">
      <c r="A86" s="8"/>
      <c r="F86" s="44"/>
      <c r="G86" s="44"/>
      <c r="H86" s="44"/>
    </row>
    <row r="87" spans="1:8" ht="12.75">
      <c r="A87" s="8"/>
      <c r="F87" s="44"/>
      <c r="G87" s="44"/>
      <c r="H87" s="44"/>
    </row>
    <row r="88" spans="1:8" ht="12.75">
      <c r="A88" s="8"/>
      <c r="F88" s="44"/>
      <c r="G88" s="44"/>
      <c r="H88" s="44"/>
    </row>
    <row r="89" spans="1:8" ht="12.75">
      <c r="A89" s="8"/>
      <c r="F89" s="44"/>
      <c r="G89" s="44"/>
      <c r="H89" s="44"/>
    </row>
    <row r="90" spans="1:8" ht="12.75">
      <c r="A90" s="8"/>
      <c r="F90" s="44"/>
      <c r="G90" s="44"/>
      <c r="H90" s="44"/>
    </row>
    <row r="91" spans="1:8" ht="12.75">
      <c r="A91" s="8"/>
      <c r="F91" s="44"/>
      <c r="G91" s="44"/>
      <c r="H91" s="44"/>
    </row>
    <row r="92" spans="1:8" ht="12.75">
      <c r="A92" s="8"/>
      <c r="F92" s="44"/>
      <c r="G92" s="44"/>
      <c r="H92" s="44"/>
    </row>
    <row r="93" spans="1:8" ht="12.75">
      <c r="A93" s="8"/>
      <c r="F93" s="44"/>
      <c r="G93" s="44"/>
      <c r="H93" s="44"/>
    </row>
    <row r="94" spans="1:8" ht="12.75">
      <c r="A94" s="8"/>
      <c r="F94" s="44"/>
      <c r="G94" s="44"/>
      <c r="H94" s="44"/>
    </row>
    <row r="95" spans="1:8" ht="12.75">
      <c r="A95" s="8"/>
      <c r="F95" s="44"/>
      <c r="G95" s="44"/>
      <c r="H95" s="44"/>
    </row>
    <row r="96" spans="1:8" ht="12.75">
      <c r="A96" s="8"/>
      <c r="F96" s="44"/>
      <c r="G96" s="44"/>
      <c r="H96" s="44"/>
    </row>
    <row r="97" spans="1:8" ht="12.75">
      <c r="A97" s="8"/>
      <c r="F97" s="44"/>
      <c r="G97" s="44"/>
      <c r="H97" s="44"/>
    </row>
    <row r="98" spans="1:8" ht="12.75">
      <c r="A98" s="8"/>
      <c r="F98" s="44"/>
      <c r="G98" s="44"/>
      <c r="H98" s="44"/>
    </row>
    <row r="99" spans="1:8" ht="12.75">
      <c r="A99" s="8"/>
      <c r="F99" s="44"/>
      <c r="G99" s="44"/>
      <c r="H99" s="44"/>
    </row>
    <row r="100" spans="1:8" ht="12.75">
      <c r="A100" s="8"/>
      <c r="F100" s="44"/>
      <c r="G100" s="44"/>
      <c r="H100" s="44"/>
    </row>
    <row r="101" spans="1:8" ht="12.75">
      <c r="A101" s="8"/>
      <c r="F101" s="44"/>
      <c r="G101" s="44"/>
      <c r="H101" s="44"/>
    </row>
    <row r="102" spans="1:8" ht="12.75">
      <c r="A102" s="8"/>
      <c r="F102" s="44"/>
      <c r="G102" s="44"/>
      <c r="H102" s="44"/>
    </row>
    <row r="103" spans="1:8" ht="12.75">
      <c r="A103" s="8"/>
      <c r="F103" s="44"/>
      <c r="G103" s="44"/>
      <c r="H103" s="44"/>
    </row>
    <row r="104" spans="1:8" ht="12.75">
      <c r="A104" s="8"/>
      <c r="F104" s="44"/>
      <c r="G104" s="44"/>
      <c r="H104" s="44"/>
    </row>
    <row r="105" spans="1:8" ht="12.75">
      <c r="A105" s="8"/>
      <c r="F105" s="44"/>
      <c r="G105" s="44"/>
      <c r="H105" s="44"/>
    </row>
    <row r="106" spans="1:8" ht="12.75">
      <c r="A106" s="8"/>
      <c r="F106" s="44"/>
      <c r="G106" s="44"/>
      <c r="H106" s="44"/>
    </row>
    <row r="107" spans="1:8" ht="12.75">
      <c r="A107" s="8"/>
      <c r="F107" s="44"/>
      <c r="G107" s="44"/>
      <c r="H107" s="44"/>
    </row>
    <row r="108" spans="1:8" ht="12.75">
      <c r="A108" s="8"/>
      <c r="F108" s="44"/>
      <c r="G108" s="44"/>
      <c r="H108" s="44"/>
    </row>
    <row r="109" spans="1:8" ht="12.75">
      <c r="A109" s="8"/>
      <c r="F109" s="44"/>
      <c r="G109" s="44"/>
      <c r="H109" s="44"/>
    </row>
    <row r="110" spans="1:8" ht="12.75">
      <c r="A110" s="8"/>
      <c r="F110" s="44"/>
      <c r="G110" s="44"/>
      <c r="H110" s="44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</sheetData>
  <printOptions/>
  <pageMargins left="0.54" right="0.23" top="0.6" bottom="0.22" header="0.25" footer="0.38"/>
  <pageSetup horizontalDpi="600" verticalDpi="600" orientation="portrait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whr</cp:lastModifiedBy>
  <cp:lastPrinted>2005-10-27T08:57:54Z</cp:lastPrinted>
  <dcterms:created xsi:type="dcterms:W3CDTF">1999-10-14T02:08:55Z</dcterms:created>
  <dcterms:modified xsi:type="dcterms:W3CDTF">2005-10-27T09:00:51Z</dcterms:modified>
  <cp:category/>
  <cp:version/>
  <cp:contentType/>
  <cp:contentStatus/>
</cp:coreProperties>
</file>